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3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G112" i="4" l="1"/>
  <c r="Q126" i="4" l="1"/>
  <c r="Q116" i="4"/>
  <c r="Q115" i="4"/>
  <c r="Q7" i="5" l="1"/>
  <c r="M7" i="5"/>
  <c r="Q8" i="5"/>
  <c r="M8" i="5"/>
  <c r="Q20" i="5"/>
  <c r="Q18" i="5"/>
  <c r="Q19" i="5"/>
  <c r="Q17" i="5"/>
  <c r="Q16" i="5"/>
  <c r="Q15" i="5"/>
  <c r="Q14" i="5"/>
  <c r="Q13" i="5"/>
  <c r="Q12" i="5"/>
  <c r="Q11" i="5"/>
  <c r="Q9" i="5"/>
  <c r="Q6" i="5"/>
  <c r="Q5" i="5"/>
  <c r="Q4" i="5"/>
  <c r="Q10" i="5"/>
  <c r="G97" i="4"/>
  <c r="G99" i="4"/>
  <c r="G90" i="4" l="1"/>
  <c r="G88" i="4"/>
  <c r="G73" i="4" l="1"/>
  <c r="G69" i="4"/>
  <c r="G60" i="4"/>
  <c r="G48" i="4"/>
  <c r="G87" i="4" l="1"/>
  <c r="H85" i="4" l="1"/>
  <c r="G85" i="4"/>
  <c r="G84" i="4"/>
  <c r="Q88" i="4" l="1"/>
  <c r="Q87" i="4"/>
  <c r="Q76" i="4" l="1"/>
  <c r="Q75" i="4"/>
  <c r="Q82" i="4" l="1"/>
  <c r="Q81" i="4"/>
  <c r="Q91" i="4" l="1"/>
  <c r="Q90" i="4"/>
  <c r="Q70" i="4"/>
  <c r="Q69" i="4"/>
  <c r="Q79" i="4"/>
  <c r="Q78" i="4"/>
  <c r="Q85" i="4" l="1"/>
  <c r="Q84" i="4"/>
  <c r="G58" i="4" l="1"/>
  <c r="G55" i="4"/>
  <c r="Q58" i="4"/>
  <c r="Q57" i="4"/>
  <c r="Q64" i="4" l="1"/>
  <c r="Q63" i="4"/>
  <c r="Q46" i="4" l="1"/>
  <c r="Q45" i="4"/>
  <c r="Q61" i="4" l="1"/>
  <c r="Q60" i="4"/>
  <c r="G43" i="4" l="1"/>
  <c r="Q49" i="4" l="1"/>
  <c r="Q48" i="4"/>
  <c r="Q67" i="4" l="1"/>
  <c r="Q66" i="4"/>
  <c r="M6" i="5" l="1"/>
  <c r="G39" i="4" l="1"/>
  <c r="G24" i="4" l="1"/>
  <c r="Q37" i="4" l="1"/>
  <c r="Q36" i="4"/>
  <c r="Q40" i="4" l="1"/>
  <c r="Q39" i="4"/>
  <c r="Q52" i="4" l="1"/>
  <c r="Q51" i="4"/>
  <c r="I19" i="4" l="1"/>
  <c r="H19" i="4"/>
  <c r="G19" i="4"/>
  <c r="Q34" i="4" l="1"/>
  <c r="Q33" i="4"/>
  <c r="G13" i="4" l="1"/>
  <c r="G7" i="4" l="1"/>
  <c r="G6" i="4"/>
  <c r="Q13" i="4" l="1"/>
  <c r="Q12" i="4"/>
  <c r="Q55" i="4" l="1"/>
  <c r="Q54" i="4"/>
  <c r="Q22" i="4"/>
  <c r="Q21" i="4"/>
  <c r="Q149" i="4"/>
  <c r="Q148" i="4"/>
  <c r="Q146" i="4"/>
  <c r="Q145" i="4"/>
  <c r="Q143" i="4"/>
  <c r="Q142" i="4"/>
  <c r="Q140" i="4"/>
  <c r="Q139" i="4"/>
  <c r="Q137" i="4"/>
  <c r="Q136" i="4"/>
  <c r="Q134" i="4"/>
  <c r="Q133" i="4"/>
  <c r="Q131" i="4"/>
  <c r="Q130" i="4"/>
  <c r="Q125" i="4"/>
  <c r="Q123" i="4"/>
  <c r="Q122" i="4"/>
  <c r="Q119" i="4"/>
  <c r="Q118" i="4"/>
  <c r="Q113" i="4"/>
  <c r="Q112" i="4"/>
  <c r="Q110" i="4"/>
  <c r="Q109" i="4"/>
  <c r="Q103" i="4"/>
  <c r="Q102" i="4"/>
  <c r="Q100" i="4"/>
  <c r="Q99" i="4"/>
  <c r="Q97" i="4"/>
  <c r="Q96" i="4"/>
  <c r="Q73" i="4"/>
  <c r="Q72" i="4"/>
  <c r="Q94" i="4"/>
  <c r="Q93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M9" i="5" l="1"/>
  <c r="M18" i="5"/>
  <c r="M4" i="5"/>
  <c r="M10" i="5"/>
  <c r="M15" i="5"/>
  <c r="M14" i="5"/>
  <c r="M11" i="5"/>
  <c r="M13" i="5"/>
  <c r="M17" i="5"/>
  <c r="M5" i="5"/>
  <c r="M12" i="5"/>
  <c r="M16" i="5"/>
  <c r="M19" i="5"/>
  <c r="M20" i="5"/>
  <c r="G3" i="4"/>
  <c r="Q3" i="4" l="1"/>
</calcChain>
</file>

<file path=xl/sharedStrings.xml><?xml version="1.0" encoding="utf-8"?>
<sst xmlns="http://schemas.openxmlformats.org/spreadsheetml/2006/main" count="525" uniqueCount="276">
  <si>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</si>
  <si>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</si>
  <si>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</si>
  <si>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</si>
  <si>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</si>
  <si>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</si>
  <si>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</si>
  <si>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</si>
  <si>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</si>
  <si>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</si>
  <si>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</si>
  <si>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</si>
  <si>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</si>
  <si>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</si>
  <si>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</si>
  <si>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</si>
  <si>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</si>
  <si>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</si>
  <si>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</si>
  <si>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</si>
  <si>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</si>
  <si>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</si>
  <si>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</si>
  <si>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</si>
  <si>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</si>
  <si>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</si>
  <si>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</si>
  <si>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</si>
  <si>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</si>
  <si>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</si>
  <si>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</si>
  <si>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</si>
  <si>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</si>
  <si>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</si>
  <si>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</si>
  <si>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</si>
  <si>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</si>
  <si>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</si>
  <si>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</si>
  <si>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</si>
  <si>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</si>
  <si>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</si>
  <si>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</si>
  <si>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</si>
  <si>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</si>
  <si>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</si>
  <si>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</si>
  <si>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</si>
  <si>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</si>
  <si>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</si>
  <si>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</si>
  <si>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</si>
  <si>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</si>
  <si>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</si>
  <si>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</si>
  <si>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</si>
  <si>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</si>
  <si>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</si>
  <si>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</si>
  <si>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</si>
  <si>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</si>
  <si>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</si>
  <si>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</si>
  <si>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</si>
  <si>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</si>
  <si>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</si>
  <si>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</si>
  <si>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</si>
  <si>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</si>
  <si>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</si>
  <si>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</si>
  <si>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</si>
  <si>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</si>
  <si>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</si>
  <si>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</si>
  <si>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</si>
  <si>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</si>
  <si>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</si>
  <si>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</si>
  <si>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</si>
  <si>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</si>
  <si>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</si>
  <si>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</si>
  <si>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</si>
  <si>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</si>
  <si>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</si>
  <si>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</si>
  <si>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</si>
  <si>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</si>
  <si>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</si>
  <si>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</si>
  <si>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</si>
  <si>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</si>
  <si>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</si>
  <si>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</si>
  <si>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</si>
  <si>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</si>
  <si>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</si>
  <si>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</si>
  <si>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</si>
  <si>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</si>
  <si>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</si>
  <si>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</si>
  <si>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</si>
  <si>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</si>
  <si>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</si>
  <si>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</si>
  <si>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</si>
  <si>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</si>
  <si>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</si>
  <si>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</si>
  <si>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</si>
  <si>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</si>
  <si>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</si>
  <si>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</si>
  <si>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</si>
  <si>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</si>
  <si>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</si>
  <si>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</si>
  <si>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</si>
  <si>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</si>
  <si>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</si>
  <si>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</si>
  <si>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</si>
  <si>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</si>
  <si>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</si>
  <si>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</si>
  <si>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</si>
  <si>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</si>
  <si>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</si>
  <si>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</si>
  <si>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</si>
  <si>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</si>
  <si>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</si>
  <si>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</si>
  <si>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</si>
  <si>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</si>
  <si>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</si>
  <si>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</si>
  <si>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</si>
  <si>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</si>
  <si>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</si>
  <si>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</si>
  <si>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</si>
  <si>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</si>
  <si>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</si>
  <si>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</si>
  <si>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</si>
  <si>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</si>
  <si>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</si>
  <si>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</si>
  <si>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</si>
  <si>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</si>
  <si>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</si>
  <si>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</si>
  <si>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</si>
  <si>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</si>
  <si>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</si>
  <si>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</si>
  <si>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</si>
  <si>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</si>
  <si>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</si>
  <si>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</si>
  <si>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</si>
  <si>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</si>
  <si>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</si>
  <si>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</si>
  <si>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</si>
  <si>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</si>
  <si>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</si>
  <si>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</si>
  <si>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</si>
  <si>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</si>
  <si>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</si>
  <si>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</si>
  <si>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</si>
  <si>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</si>
  <si>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</si>
  <si>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</si>
  <si>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</si>
  <si>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</si>
  <si>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</si>
  <si>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</si>
  <si>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</si>
  <si>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</si>
  <si>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</si>
  <si>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</si>
  <si>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</si>
  <si>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</si>
  <si>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</si>
  <si>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</si>
  <si>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Team Olson vs. Gerry's GGW</t>
  </si>
  <si>
    <t>Gerry's GGW</t>
  </si>
  <si>
    <t>K Team vs. Gerry's GGW</t>
  </si>
  <si>
    <t>Queen of Hearts, bar of soap</t>
  </si>
  <si>
    <t>Ramen Noodles</t>
  </si>
  <si>
    <t>(503) 706-1073</t>
  </si>
  <si>
    <t>sub sandwich, paper map,</t>
  </si>
  <si>
    <t>a golf ball</t>
  </si>
  <si>
    <t>Bateski vs. K Team</t>
  </si>
  <si>
    <t xml:space="preserve">Bateski </t>
  </si>
  <si>
    <t>equipment</t>
  </si>
  <si>
    <t xml:space="preserve">any sports ball or </t>
  </si>
  <si>
    <t>apple/orange, calendar,</t>
  </si>
  <si>
    <t>McDonald's fries box</t>
  </si>
  <si>
    <t>bottle of booze, banana,</t>
  </si>
  <si>
    <t>stocking cap</t>
  </si>
  <si>
    <t>any sports ball</t>
  </si>
  <si>
    <t>red solo cup, anchor,</t>
  </si>
  <si>
    <t>heaband/do-rag</t>
  </si>
  <si>
    <t>Muskie Maniacs vs Worralls</t>
  </si>
  <si>
    <t>RamRod vs. K Team</t>
  </si>
  <si>
    <t>Beef Supreme vs. G2</t>
  </si>
  <si>
    <t>Beef Supreme vs. Bateski</t>
  </si>
  <si>
    <t>Bateski vs Gurkha</t>
  </si>
  <si>
    <t>Beef Supreme vs. Musky Maniacs</t>
  </si>
  <si>
    <t>bottle of cologne, legos,</t>
  </si>
  <si>
    <t>extension cord</t>
  </si>
  <si>
    <t>Olympic magazine cover, cookie,</t>
  </si>
  <si>
    <t>junk mail</t>
  </si>
  <si>
    <t>peanut butter, box of pasta,</t>
  </si>
  <si>
    <t>duct tape</t>
  </si>
  <si>
    <t>Lake Country OTF vs Worralls</t>
  </si>
  <si>
    <t>jack of diamonds, TV remote,</t>
  </si>
  <si>
    <t>anchor</t>
  </si>
  <si>
    <t>sunflower seeds, pizza cutter</t>
  </si>
  <si>
    <t>costume mask/helmet</t>
  </si>
  <si>
    <t>cribbage board</t>
  </si>
  <si>
    <t>Gerrys Girls GW</t>
  </si>
  <si>
    <t>lure w/NO hooks on it, Spam,</t>
  </si>
  <si>
    <t>Gerry's Girls GGW vs Lake Country OTF</t>
  </si>
  <si>
    <t>3 ring binder, boat bumper, lure w/NO hooks</t>
  </si>
  <si>
    <t>phone book, roll of paper towel, lure with NO hooks</t>
  </si>
  <si>
    <t>flashlight, tampon, whisky</t>
  </si>
  <si>
    <t>Team Handlin vs Half The Can</t>
  </si>
  <si>
    <t>or any spare boat part</t>
  </si>
  <si>
    <t>a hip hop music CD, a hot dog,</t>
  </si>
  <si>
    <t>hat w/team logo, pizza box/label,</t>
  </si>
  <si>
    <t>full bottle of Coke/Pepsi</t>
  </si>
  <si>
    <t>Playoff Seed</t>
  </si>
  <si>
    <t>Tiebreaker if needed</t>
  </si>
  <si>
    <t>- Fish Only Points -</t>
  </si>
  <si>
    <t>- Longest Fish -</t>
  </si>
  <si>
    <t>The top six point totals advance to the playoffs.</t>
  </si>
  <si>
    <t>In the event of a tie in opening round, the tie-breaker will be largest fish caught during pool play.</t>
  </si>
  <si>
    <t>Opening Round Info</t>
  </si>
  <si>
    <t>Teams will be seeded after the first round based on total points</t>
  </si>
  <si>
    <t>The #1 and #2 seeds will get byes in the first playoff round (quarter finals).</t>
  </si>
  <si>
    <t>The opening round quarterfinal matches will be #3 vs #6 and #4 vs #5.</t>
  </si>
  <si>
    <t>The semi-final round will be #1 seed vs the lowest remaining seed and the #2 seed vs the highest remaining seed</t>
  </si>
  <si>
    <t>Playoff quarterfinals may begin at Midnight on September 1, 2016.  Get these matches schedules as soon as you can.</t>
  </si>
  <si>
    <t>The semi-final round will begin the day after the last quarterfinal match is fished.</t>
  </si>
  <si>
    <t xml:space="preserve">During quarters, semis and the final, rematches are required in the case of ties......until one team wins. </t>
  </si>
  <si>
    <t>If neither team is able to win a match before November 31, total Fish Points from all qualified matches will determine the winner. If total fish points are a tie, the largest fish caught during all rounds determines the winner.</t>
  </si>
  <si>
    <t>You have all of September and October to fish all the way through the final match (that is a total of five matches).  Do what you can to get your matches scheduled promptly. November is a last resort month in the event of ties or schedule issues.</t>
  </si>
  <si>
    <t>Playoff Rounds Info</t>
  </si>
  <si>
    <t>Team Worrall vs Half The Can</t>
  </si>
  <si>
    <t>Fargo Yacht Club vs. Dirty 30</t>
  </si>
  <si>
    <t>END OF OPENING ROUND</t>
  </si>
  <si>
    <t>(3)   Dirty 30</t>
  </si>
  <si>
    <t>(6)   Fargo Yacht Club</t>
  </si>
  <si>
    <t>OPENING ROUND COMPLETE AS OF 9/1/16</t>
  </si>
  <si>
    <t>Playoff Quarterfinals</t>
  </si>
  <si>
    <t>(4)   Beef Supreme</t>
  </si>
  <si>
    <t>(5)   Musky Maniacs</t>
  </si>
  <si>
    <t>Semifinals</t>
  </si>
  <si>
    <t>Final</t>
  </si>
  <si>
    <t>2016 MatchFishing Champ</t>
  </si>
  <si>
    <t>(1)   Tretsven - Bye</t>
  </si>
  <si>
    <t>(2)   Bateski - Bye</t>
  </si>
  <si>
    <t>Playoff Semifinal</t>
  </si>
  <si>
    <t>ladies purse</t>
  </si>
  <si>
    <t>chicken nuggets, hair brush,</t>
  </si>
  <si>
    <t>Blank</t>
  </si>
  <si>
    <t>ladies earrings, minnow bucket,</t>
  </si>
  <si>
    <t>anything pink cammo, broken/cut tree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</si>
</sst>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trike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0" borderId="0" xfId="1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0" fillId="0" borderId="0" xfId="0" applyFill="1"/>
    <xf numFmtId="0" fontId="1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/>
    <xf numFmtId="165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right"/>
    </xf>
    <xf numFmtId="0" fontId="14" fillId="0" borderId="0" xfId="0" applyFont="1"/>
    <xf numFmtId="0" fontId="5" fillId="0" borderId="0" xfId="0" applyFont="1"/>
    <xf numFmtId="0" fontId="13" fillId="0" borderId="0" xfId="0" applyFont="1"/>
    <xf numFmtId="165" fontId="5" fillId="0" borderId="0" xfId="0" applyNumberFormat="1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1" fillId="0" borderId="1" xfId="0" applyFont="1" applyBorder="1"/>
    <xf numFmtId="0" fontId="9" fillId="0" borderId="0" xfId="0" applyFont="1" applyFill="1"/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left"/>
    </xf>
    <xf numFmtId="164" fontId="15" fillId="4" borderId="0" xfId="0" applyNumberFormat="1" applyFont="1" applyFill="1" applyAlignment="1">
      <alignment horizontal="left"/>
    </xf>
    <xf numFmtId="0" fontId="15" fillId="4" borderId="0" xfId="0" applyFont="1" applyFill="1" applyAlignment="1">
      <alignment horizontal="center"/>
    </xf>
    <xf numFmtId="0" fontId="0" fillId="4" borderId="0" xfId="0" applyFill="1"/>
    <xf numFmtId="0" fontId="1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5" fillId="4" borderId="0" xfId="0" applyFont="1" applyFill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164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6" fillId="0" borderId="0" xfId="0" applyNumberFormat="1" applyFont="1" applyAlignment="1">
      <alignment horizontal="center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19" workbookViewId="0">
      <selection activeCell="B58" sqref="B58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48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2" t="s">
        <v>12</v>
      </c>
      <c r="G3" s="3" t="s">
        <v>49</v>
      </c>
      <c r="H3" s="2" t="s">
        <v>50</v>
      </c>
      <c r="I3" s="2" t="s">
        <v>52</v>
      </c>
      <c r="J3" s="8" t="s">
        <v>54</v>
      </c>
      <c r="K3" s="2" t="s">
        <v>55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51</v>
      </c>
      <c r="I4" s="2" t="s">
        <v>53</v>
      </c>
      <c r="J4" s="8" t="s">
        <v>56</v>
      </c>
      <c r="K4" s="2" t="s">
        <v>55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106</v>
      </c>
      <c r="C7" s="6" t="s">
        <v>14</v>
      </c>
      <c r="D7" s="7" t="s">
        <v>15</v>
      </c>
      <c r="E7" s="5" t="s">
        <v>16</v>
      </c>
      <c r="G7" s="3" t="s">
        <v>57</v>
      </c>
      <c r="H7" s="2" t="s">
        <v>58</v>
      </c>
      <c r="I7" s="2" t="s">
        <v>60</v>
      </c>
      <c r="J7" s="8" t="s">
        <v>62</v>
      </c>
      <c r="K7" s="2" t="s">
        <v>16</v>
      </c>
    </row>
    <row r="8" spans="1:11" x14ac:dyDescent="0.25">
      <c r="A8" s="3"/>
      <c r="B8" s="12" t="s">
        <v>137</v>
      </c>
      <c r="C8" s="18" t="s">
        <v>138</v>
      </c>
      <c r="D8" s="6"/>
      <c r="G8" s="3"/>
      <c r="H8" s="2" t="s">
        <v>59</v>
      </c>
      <c r="I8" s="2" t="s">
        <v>61</v>
      </c>
      <c r="J8" s="8" t="s">
        <v>63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64</v>
      </c>
      <c r="H11" s="2" t="s">
        <v>65</v>
      </c>
      <c r="I11" s="2" t="s">
        <v>67</v>
      </c>
      <c r="J11" s="8" t="s">
        <v>69</v>
      </c>
      <c r="K11" s="2" t="s">
        <v>55</v>
      </c>
    </row>
    <row r="12" spans="1:11" x14ac:dyDescent="0.25">
      <c r="A12" s="3"/>
      <c r="B12" s="6"/>
      <c r="C12" s="6"/>
      <c r="D12" s="6"/>
      <c r="G12" s="3"/>
      <c r="H12" s="2" t="s">
        <v>66</v>
      </c>
      <c r="I12" s="2" t="s">
        <v>68</v>
      </c>
      <c r="J12" s="8" t="s">
        <v>70</v>
      </c>
      <c r="K12" s="2" t="s">
        <v>55</v>
      </c>
    </row>
    <row r="13" spans="1:11" x14ac:dyDescent="0.25">
      <c r="A13" s="3" t="s">
        <v>20</v>
      </c>
      <c r="B13" s="6" t="s">
        <v>21</v>
      </c>
      <c r="C13" s="6" t="s">
        <v>23</v>
      </c>
      <c r="D13" s="8" t="s">
        <v>24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196</v>
      </c>
      <c r="D14" s="8" t="s">
        <v>25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71</v>
      </c>
      <c r="H15" s="2" t="s">
        <v>72</v>
      </c>
      <c r="I15" s="2" t="s">
        <v>107</v>
      </c>
      <c r="J15" s="8" t="s">
        <v>74</v>
      </c>
      <c r="K15" s="2" t="s">
        <v>75</v>
      </c>
    </row>
    <row r="16" spans="1:11" x14ac:dyDescent="0.25">
      <c r="A16" s="3"/>
      <c r="B16" s="6"/>
      <c r="C16" s="6"/>
      <c r="D16" s="6"/>
      <c r="G16" s="3"/>
      <c r="H16" s="2" t="s">
        <v>73</v>
      </c>
      <c r="K16" s="2" t="s">
        <v>75</v>
      </c>
    </row>
    <row r="17" spans="1:11" x14ac:dyDescent="0.25">
      <c r="A17" s="3" t="s">
        <v>26</v>
      </c>
      <c r="B17" s="6" t="s">
        <v>27</v>
      </c>
      <c r="C17" s="6" t="s">
        <v>28</v>
      </c>
      <c r="D17" s="8" t="s">
        <v>29</v>
      </c>
      <c r="E17" s="5" t="s">
        <v>30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76</v>
      </c>
      <c r="H19" s="2" t="s">
        <v>77</v>
      </c>
      <c r="I19" s="2" t="s">
        <v>79</v>
      </c>
      <c r="J19" s="8" t="s">
        <v>80</v>
      </c>
      <c r="K19" s="2" t="s">
        <v>16</v>
      </c>
    </row>
    <row r="20" spans="1:11" x14ac:dyDescent="0.25">
      <c r="A20" s="3" t="s">
        <v>31</v>
      </c>
      <c r="B20" s="6" t="s">
        <v>32</v>
      </c>
      <c r="C20" s="6" t="s">
        <v>34</v>
      </c>
      <c r="D20" s="8" t="s">
        <v>35</v>
      </c>
      <c r="E20" s="5" t="s">
        <v>16</v>
      </c>
      <c r="G20" s="3"/>
      <c r="H20" s="2" t="s">
        <v>78</v>
      </c>
    </row>
    <row r="21" spans="1:11" x14ac:dyDescent="0.25">
      <c r="A21" s="3"/>
      <c r="B21" s="6" t="s">
        <v>33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81</v>
      </c>
      <c r="H23" s="2" t="s">
        <v>82</v>
      </c>
      <c r="I23" s="2" t="s">
        <v>84</v>
      </c>
      <c r="J23" s="8" t="s">
        <v>86</v>
      </c>
      <c r="K23" s="2" t="s">
        <v>12</v>
      </c>
    </row>
    <row r="24" spans="1:11" x14ac:dyDescent="0.25">
      <c r="A24" s="3" t="s">
        <v>36</v>
      </c>
      <c r="B24" s="6" t="s">
        <v>37</v>
      </c>
      <c r="C24" s="6" t="s">
        <v>38</v>
      </c>
      <c r="D24" s="8" t="s">
        <v>39</v>
      </c>
      <c r="E24" s="5" t="s">
        <v>16</v>
      </c>
      <c r="G24" s="3"/>
      <c r="H24" s="2" t="s">
        <v>83</v>
      </c>
      <c r="I24" s="2" t="s">
        <v>85</v>
      </c>
      <c r="J24" s="8" t="s">
        <v>87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40</v>
      </c>
      <c r="B27" s="6" t="s">
        <v>41</v>
      </c>
      <c r="C27" s="6" t="s">
        <v>43</v>
      </c>
      <c r="D27" s="8" t="s">
        <v>45</v>
      </c>
      <c r="E27" s="5" t="s">
        <v>16</v>
      </c>
      <c r="G27" s="3" t="s">
        <v>88</v>
      </c>
      <c r="H27" s="2" t="s">
        <v>89</v>
      </c>
      <c r="I27" s="2" t="s">
        <v>91</v>
      </c>
      <c r="J27" s="8" t="s">
        <v>93</v>
      </c>
      <c r="K27" s="2" t="s">
        <v>55</v>
      </c>
    </row>
    <row r="28" spans="1:11" x14ac:dyDescent="0.25">
      <c r="A28" s="3"/>
      <c r="B28" s="6"/>
      <c r="C28" s="6"/>
      <c r="D28" s="8" t="s">
        <v>46</v>
      </c>
      <c r="G28" s="3"/>
      <c r="H28" s="2" t="s">
        <v>90</v>
      </c>
      <c r="I28" s="2" t="s">
        <v>92</v>
      </c>
      <c r="K28" s="2" t="s">
        <v>55</v>
      </c>
    </row>
    <row r="29" spans="1:11" x14ac:dyDescent="0.25">
      <c r="A29" s="3"/>
      <c r="B29" s="6" t="s">
        <v>42</v>
      </c>
      <c r="C29" s="6" t="s">
        <v>44</v>
      </c>
      <c r="D29" s="8" t="s">
        <v>47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94</v>
      </c>
      <c r="H31" s="2" t="s">
        <v>95</v>
      </c>
      <c r="I31" s="2" t="s">
        <v>97</v>
      </c>
      <c r="J31" s="8" t="s">
        <v>99</v>
      </c>
      <c r="K31" s="2" t="s">
        <v>16</v>
      </c>
    </row>
    <row r="32" spans="1:11" x14ac:dyDescent="0.25">
      <c r="A32" s="3" t="s">
        <v>105</v>
      </c>
      <c r="B32" s="6" t="s">
        <v>108</v>
      </c>
      <c r="C32" s="6" t="s">
        <v>110</v>
      </c>
      <c r="D32" s="8" t="s">
        <v>111</v>
      </c>
      <c r="E32" s="5" t="s">
        <v>186</v>
      </c>
      <c r="G32" s="3"/>
      <c r="H32" s="2" t="s">
        <v>96</v>
      </c>
      <c r="I32" s="2" t="s">
        <v>98</v>
      </c>
      <c r="J32" s="8" t="s">
        <v>100</v>
      </c>
      <c r="K32" s="2" t="s">
        <v>16</v>
      </c>
    </row>
    <row r="33" spans="2:7" x14ac:dyDescent="0.25">
      <c r="B33" s="2" t="s">
        <v>109</v>
      </c>
      <c r="C33" s="2" t="s">
        <v>112</v>
      </c>
      <c r="D33" s="8" t="s">
        <v>113</v>
      </c>
      <c r="E33" s="5" t="s">
        <v>186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28" workbookViewId="0">
      <selection activeCell="C61" sqref="C61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4.140625" style="2" bestFit="1" customWidth="1"/>
  </cols>
  <sheetData>
    <row r="1" spans="1:6" s="2" customFormat="1" ht="18.75" x14ac:dyDescent="0.3">
      <c r="A1" s="9" t="s">
        <v>0</v>
      </c>
      <c r="B1" s="9"/>
      <c r="C1" s="9" t="s">
        <v>101</v>
      </c>
      <c r="D1" s="9" t="s">
        <v>102</v>
      </c>
      <c r="E1" s="9" t="s">
        <v>103</v>
      </c>
      <c r="F1" s="9" t="s">
        <v>104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23" t="s">
        <v>20</v>
      </c>
      <c r="D3" s="23" t="s">
        <v>26</v>
      </c>
      <c r="E3" s="23" t="s">
        <v>13</v>
      </c>
      <c r="F3" s="23" t="s">
        <v>64</v>
      </c>
    </row>
    <row r="4" spans="1:6" x14ac:dyDescent="0.25">
      <c r="A4" s="10"/>
      <c r="B4" s="10"/>
      <c r="C4" s="24"/>
      <c r="D4" s="24"/>
      <c r="E4" s="24"/>
      <c r="F4" s="24"/>
    </row>
    <row r="5" spans="1:6" x14ac:dyDescent="0.25">
      <c r="A5" s="10" t="s">
        <v>13</v>
      </c>
      <c r="B5" s="10"/>
      <c r="C5" s="23" t="s">
        <v>71</v>
      </c>
      <c r="D5" s="23" t="s">
        <v>26</v>
      </c>
      <c r="E5" s="23" t="s">
        <v>5</v>
      </c>
      <c r="F5" s="23" t="s">
        <v>40</v>
      </c>
    </row>
    <row r="6" spans="1:6" x14ac:dyDescent="0.25">
      <c r="A6" s="10"/>
      <c r="B6" s="10"/>
      <c r="C6" s="24"/>
      <c r="D6" s="24"/>
      <c r="E6" s="24"/>
      <c r="F6" s="24"/>
    </row>
    <row r="7" spans="1:6" x14ac:dyDescent="0.25">
      <c r="A7" s="10" t="s">
        <v>17</v>
      </c>
      <c r="B7" s="10"/>
      <c r="C7" s="23" t="s">
        <v>49</v>
      </c>
      <c r="D7" s="23" t="s">
        <v>81</v>
      </c>
      <c r="E7" s="23" t="s">
        <v>88</v>
      </c>
      <c r="F7" s="23" t="s">
        <v>76</v>
      </c>
    </row>
    <row r="8" spans="1:6" x14ac:dyDescent="0.25">
      <c r="A8" s="10"/>
      <c r="B8" s="10"/>
      <c r="C8" s="24"/>
      <c r="D8" s="24"/>
      <c r="E8" s="24"/>
      <c r="F8" s="24"/>
    </row>
    <row r="9" spans="1:6" x14ac:dyDescent="0.25">
      <c r="A9" s="10" t="s">
        <v>20</v>
      </c>
      <c r="B9" s="10"/>
      <c r="C9" s="23" t="s">
        <v>88</v>
      </c>
      <c r="D9" s="23" t="s">
        <v>105</v>
      </c>
      <c r="E9" s="23" t="s">
        <v>94</v>
      </c>
      <c r="F9" s="23" t="s">
        <v>5</v>
      </c>
    </row>
    <row r="10" spans="1:6" x14ac:dyDescent="0.25">
      <c r="A10" s="10"/>
      <c r="B10" s="10"/>
      <c r="C10" s="24"/>
      <c r="D10" s="24"/>
      <c r="E10" s="24"/>
      <c r="F10" s="24"/>
    </row>
    <row r="11" spans="1:6" x14ac:dyDescent="0.25">
      <c r="A11" s="10" t="s">
        <v>26</v>
      </c>
      <c r="B11" s="10"/>
      <c r="C11" s="23" t="s">
        <v>88</v>
      </c>
      <c r="D11" s="23" t="s">
        <v>57</v>
      </c>
      <c r="E11" s="23" t="s">
        <v>13</v>
      </c>
      <c r="F11" s="23" t="s">
        <v>5</v>
      </c>
    </row>
    <row r="12" spans="1:6" x14ac:dyDescent="0.25">
      <c r="A12" s="10"/>
      <c r="B12" s="10"/>
      <c r="C12" s="25"/>
      <c r="D12" s="25"/>
      <c r="E12" s="25"/>
      <c r="F12" s="25"/>
    </row>
    <row r="13" spans="1:6" x14ac:dyDescent="0.25">
      <c r="A13" s="10" t="s">
        <v>31</v>
      </c>
      <c r="B13" s="10"/>
      <c r="C13" s="23" t="s">
        <v>49</v>
      </c>
      <c r="D13" s="23" t="s">
        <v>36</v>
      </c>
      <c r="E13" s="23" t="s">
        <v>76</v>
      </c>
      <c r="F13" s="23" t="s">
        <v>88</v>
      </c>
    </row>
    <row r="14" spans="1:6" x14ac:dyDescent="0.25">
      <c r="A14" s="10"/>
      <c r="B14" s="10"/>
      <c r="C14" s="24"/>
      <c r="D14" s="24"/>
      <c r="E14" s="24"/>
      <c r="F14" s="24"/>
    </row>
    <row r="15" spans="1:6" x14ac:dyDescent="0.25">
      <c r="A15" s="10" t="s">
        <v>36</v>
      </c>
      <c r="B15" s="10"/>
      <c r="C15" s="23" t="s">
        <v>31</v>
      </c>
      <c r="D15" s="23" t="s">
        <v>71</v>
      </c>
      <c r="E15" s="23" t="s">
        <v>40</v>
      </c>
      <c r="F15" s="23" t="s">
        <v>105</v>
      </c>
    </row>
    <row r="16" spans="1:6" x14ac:dyDescent="0.25">
      <c r="A16" s="10"/>
      <c r="B16" s="10"/>
      <c r="C16" s="24"/>
      <c r="D16" s="24"/>
      <c r="E16" s="24"/>
      <c r="F16" s="24"/>
    </row>
    <row r="17" spans="1:6" x14ac:dyDescent="0.25">
      <c r="A17" s="10" t="s">
        <v>105</v>
      </c>
      <c r="B17" s="10"/>
      <c r="C17" s="23" t="s">
        <v>20</v>
      </c>
      <c r="D17" s="23" t="s">
        <v>81</v>
      </c>
      <c r="E17" s="23" t="s">
        <v>57</v>
      </c>
      <c r="F17" s="23" t="s">
        <v>36</v>
      </c>
    </row>
    <row r="18" spans="1:6" x14ac:dyDescent="0.25">
      <c r="A18" s="10"/>
      <c r="B18" s="10"/>
      <c r="C18" s="24"/>
      <c r="D18" s="24"/>
      <c r="E18" s="24"/>
      <c r="F18" s="24"/>
    </row>
    <row r="19" spans="1:6" x14ac:dyDescent="0.25">
      <c r="A19" s="10" t="s">
        <v>40</v>
      </c>
      <c r="B19" s="10"/>
      <c r="C19" s="23" t="s">
        <v>81</v>
      </c>
      <c r="D19" s="23" t="s">
        <v>13</v>
      </c>
      <c r="E19" s="23" t="s">
        <v>64</v>
      </c>
      <c r="F19" s="23" t="s">
        <v>36</v>
      </c>
    </row>
    <row r="20" spans="1:6" x14ac:dyDescent="0.25">
      <c r="A20" s="10"/>
      <c r="B20" s="10"/>
      <c r="C20" s="24"/>
      <c r="D20" s="24"/>
      <c r="E20" s="24"/>
      <c r="F20" s="24"/>
    </row>
    <row r="21" spans="1:6" x14ac:dyDescent="0.25">
      <c r="A21" s="10" t="s">
        <v>49</v>
      </c>
      <c r="B21" s="10"/>
      <c r="C21" s="23" t="s">
        <v>31</v>
      </c>
      <c r="D21" s="23" t="s">
        <v>71</v>
      </c>
      <c r="E21" s="23" t="s">
        <v>17</v>
      </c>
      <c r="F21" s="23" t="s">
        <v>76</v>
      </c>
    </row>
    <row r="22" spans="1:6" x14ac:dyDescent="0.25">
      <c r="A22" s="10"/>
      <c r="B22" s="10"/>
      <c r="C22" s="24"/>
      <c r="D22" s="24"/>
      <c r="E22" s="24"/>
      <c r="F22" s="24"/>
    </row>
    <row r="23" spans="1:6" x14ac:dyDescent="0.25">
      <c r="A23" s="10" t="s">
        <v>57</v>
      </c>
      <c r="B23" s="10"/>
      <c r="C23" s="23" t="s">
        <v>26</v>
      </c>
      <c r="D23" s="23" t="s">
        <v>76</v>
      </c>
      <c r="E23" s="23" t="s">
        <v>94</v>
      </c>
      <c r="F23" s="23" t="s">
        <v>105</v>
      </c>
    </row>
    <row r="24" spans="1:6" x14ac:dyDescent="0.25">
      <c r="A24" s="10"/>
      <c r="B24" s="10"/>
      <c r="C24" s="24"/>
      <c r="D24" s="24"/>
      <c r="E24" s="24"/>
      <c r="F24" s="24"/>
    </row>
    <row r="25" spans="1:6" x14ac:dyDescent="0.25">
      <c r="A25" s="10" t="s">
        <v>64</v>
      </c>
      <c r="B25" s="10"/>
      <c r="C25" s="23" t="s">
        <v>71</v>
      </c>
      <c r="D25" s="23" t="s">
        <v>5</v>
      </c>
      <c r="E25" s="23" t="s">
        <v>40</v>
      </c>
      <c r="F25" s="23" t="s">
        <v>94</v>
      </c>
    </row>
    <row r="26" spans="1:6" x14ac:dyDescent="0.25">
      <c r="A26" s="10"/>
      <c r="B26" s="10"/>
      <c r="C26" s="24"/>
      <c r="D26" s="24"/>
      <c r="E26" s="24"/>
      <c r="F26" s="24"/>
    </row>
    <row r="27" spans="1:6" x14ac:dyDescent="0.25">
      <c r="A27" s="10" t="s">
        <v>71</v>
      </c>
      <c r="B27" s="10"/>
      <c r="C27" s="23" t="s">
        <v>49</v>
      </c>
      <c r="D27" s="23" t="s">
        <v>36</v>
      </c>
      <c r="E27" s="23" t="s">
        <v>64</v>
      </c>
      <c r="F27" s="23" t="s">
        <v>13</v>
      </c>
    </row>
    <row r="28" spans="1:6" x14ac:dyDescent="0.25">
      <c r="A28" s="10"/>
      <c r="B28" s="10"/>
      <c r="C28" s="24"/>
      <c r="D28" s="24"/>
      <c r="E28" s="24"/>
      <c r="F28" s="24"/>
    </row>
    <row r="29" spans="1:6" x14ac:dyDescent="0.25">
      <c r="A29" s="10" t="s">
        <v>76</v>
      </c>
      <c r="B29" s="10"/>
      <c r="C29" s="23" t="s">
        <v>49</v>
      </c>
      <c r="D29" s="23" t="s">
        <v>31</v>
      </c>
      <c r="E29" s="23" t="s">
        <v>17</v>
      </c>
      <c r="F29" s="23" t="s">
        <v>57</v>
      </c>
    </row>
    <row r="30" spans="1:6" x14ac:dyDescent="0.25">
      <c r="A30" s="10"/>
      <c r="B30" s="10"/>
      <c r="C30" s="24"/>
      <c r="D30" s="24"/>
      <c r="E30" s="24"/>
      <c r="F30" s="24"/>
    </row>
    <row r="31" spans="1:6" x14ac:dyDescent="0.25">
      <c r="A31" s="10" t="s">
        <v>81</v>
      </c>
      <c r="B31" s="10"/>
      <c r="C31" s="23" t="s">
        <v>17</v>
      </c>
      <c r="D31" s="23" t="s">
        <v>40</v>
      </c>
      <c r="E31" s="23" t="s">
        <v>105</v>
      </c>
      <c r="F31" s="23" t="s">
        <v>94</v>
      </c>
    </row>
    <row r="32" spans="1:6" x14ac:dyDescent="0.25">
      <c r="A32" s="10"/>
      <c r="B32" s="10"/>
      <c r="C32" s="24"/>
      <c r="D32" s="24"/>
      <c r="E32" s="24"/>
      <c r="F32" s="24"/>
    </row>
    <row r="33" spans="1:6" x14ac:dyDescent="0.25">
      <c r="A33" s="10" t="s">
        <v>88</v>
      </c>
      <c r="B33" s="10"/>
      <c r="C33" s="23" t="s">
        <v>31</v>
      </c>
      <c r="D33" s="23" t="s">
        <v>17</v>
      </c>
      <c r="E33" s="23" t="s">
        <v>20</v>
      </c>
      <c r="F33" s="23" t="s">
        <v>26</v>
      </c>
    </row>
    <row r="34" spans="1:6" x14ac:dyDescent="0.25">
      <c r="A34" s="10"/>
      <c r="B34" s="10"/>
      <c r="C34" s="24"/>
      <c r="D34" s="24"/>
      <c r="E34" s="24"/>
      <c r="F34" s="24"/>
    </row>
    <row r="35" spans="1:6" x14ac:dyDescent="0.25">
      <c r="A35" s="10" t="s">
        <v>94</v>
      </c>
      <c r="B35" s="10"/>
      <c r="C35" s="23" t="s">
        <v>20</v>
      </c>
      <c r="D35" s="23" t="s">
        <v>81</v>
      </c>
      <c r="E35" s="23" t="s">
        <v>57</v>
      </c>
      <c r="F35" s="23" t="s">
        <v>64</v>
      </c>
    </row>
    <row r="36" spans="1:6" x14ac:dyDescent="0.25">
      <c r="A36" s="3"/>
      <c r="B36" s="3"/>
    </row>
    <row r="37" spans="1:6" x14ac:dyDescent="0.25">
      <c r="A37" s="3"/>
      <c r="B37" s="3"/>
    </row>
    <row r="38" spans="1:6" ht="18.75" x14ac:dyDescent="0.3">
      <c r="A38" s="65" t="s">
        <v>261</v>
      </c>
      <c r="B38" s="61"/>
      <c r="C38" s="56"/>
      <c r="D38" s="56"/>
      <c r="E38" s="56"/>
      <c r="F38" s="56"/>
    </row>
    <row r="39" spans="1:6" ht="17.25" x14ac:dyDescent="0.3">
      <c r="A39" s="64"/>
      <c r="B39" s="33"/>
      <c r="C39" s="35"/>
      <c r="D39" s="35"/>
      <c r="E39" s="35"/>
    </row>
    <row r="40" spans="1:6" x14ac:dyDescent="0.25">
      <c r="A40" s="83" t="s">
        <v>268</v>
      </c>
      <c r="B40" s="81"/>
      <c r="C40" s="82" t="s">
        <v>269</v>
      </c>
      <c r="D40" s="35"/>
      <c r="E40" s="35"/>
    </row>
    <row r="41" spans="1:6" ht="17.25" x14ac:dyDescent="0.3">
      <c r="A41" s="64"/>
      <c r="B41" s="33"/>
      <c r="C41" s="35"/>
      <c r="D41" s="35"/>
      <c r="E41" s="35"/>
    </row>
    <row r="42" spans="1:6" x14ac:dyDescent="0.25">
      <c r="A42" s="33"/>
      <c r="B42" s="33"/>
      <c r="C42" s="35"/>
      <c r="D42" s="35"/>
      <c r="E42" s="35"/>
    </row>
    <row r="43" spans="1:6" x14ac:dyDescent="0.25">
      <c r="A43" s="79" t="s">
        <v>262</v>
      </c>
      <c r="B43" s="78"/>
      <c r="C43" s="80" t="s">
        <v>265</v>
      </c>
      <c r="D43" s="80" t="s">
        <v>266</v>
      </c>
      <c r="E43" s="35"/>
    </row>
    <row r="44" spans="1:6" x14ac:dyDescent="0.25">
      <c r="A44" s="33"/>
      <c r="B44" s="33"/>
      <c r="C44" s="35"/>
      <c r="D44" s="35"/>
      <c r="E44" s="35"/>
    </row>
    <row r="45" spans="1:6" x14ac:dyDescent="0.25">
      <c r="C45" s="71"/>
    </row>
    <row r="46" spans="1:6" s="33" customFormat="1" ht="17.25" x14ac:dyDescent="0.3">
      <c r="A46" s="54"/>
      <c r="C46" s="72"/>
      <c r="D46" s="75"/>
      <c r="E46" s="35"/>
      <c r="F46" s="35"/>
    </row>
    <row r="47" spans="1:6" x14ac:dyDescent="0.25">
      <c r="A47" s="50" t="s">
        <v>259</v>
      </c>
      <c r="B47" s="68"/>
      <c r="C47" s="73"/>
      <c r="D47" s="74"/>
    </row>
    <row r="48" spans="1:6" x14ac:dyDescent="0.25">
      <c r="A48" t="s">
        <v>260</v>
      </c>
      <c r="B48" s="70"/>
      <c r="C48" s="67"/>
      <c r="D48" s="76"/>
    </row>
    <row r="49" spans="1:6" x14ac:dyDescent="0.25">
      <c r="B49" s="51"/>
      <c r="C49" s="67"/>
      <c r="D49" s="76"/>
    </row>
    <row r="50" spans="1:6" x14ac:dyDescent="0.25">
      <c r="B50" s="51"/>
      <c r="C50" s="67"/>
      <c r="D50" s="76"/>
      <c r="E50" s="66"/>
      <c r="F50" s="36" t="s">
        <v>267</v>
      </c>
    </row>
    <row r="51" spans="1:6" x14ac:dyDescent="0.25">
      <c r="B51" s="51"/>
      <c r="C51" s="67"/>
      <c r="D51" s="76"/>
    </row>
    <row r="52" spans="1:6" x14ac:dyDescent="0.25">
      <c r="B52" s="51"/>
      <c r="C52" s="67"/>
      <c r="D52" s="76"/>
    </row>
    <row r="53" spans="1:6" x14ac:dyDescent="0.25">
      <c r="B53" s="51"/>
      <c r="C53" s="71"/>
      <c r="D53" s="76"/>
    </row>
    <row r="54" spans="1:6" x14ac:dyDescent="0.25">
      <c r="B54" s="51"/>
      <c r="C54" s="74"/>
      <c r="D54" s="77"/>
    </row>
    <row r="55" spans="1:6" x14ac:dyDescent="0.25">
      <c r="A55" s="50" t="s">
        <v>263</v>
      </c>
      <c r="B55" s="68"/>
      <c r="C55" s="73"/>
    </row>
    <row r="56" spans="1:6" x14ac:dyDescent="0.25">
      <c r="A56" t="s">
        <v>264</v>
      </c>
      <c r="B56" s="69"/>
      <c r="C56" s="2" t="s">
        <v>263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1"/>
  <sheetViews>
    <sheetView topLeftCell="A34" workbookViewId="0">
      <selection activeCell="N47" sqref="N47"/>
    </sheetView>
  </sheetViews>
  <sheetFormatPr defaultRowHeight="15" x14ac:dyDescent="0.25"/>
  <cols>
    <col min="1" max="1" width="10.85546875" style="16" bestFit="1" customWidth="1"/>
    <col min="2" max="2" width="22.7109375" style="2" bestFit="1" customWidth="1"/>
    <col min="3" max="4" width="2" style="2" bestFit="1" customWidth="1"/>
    <col min="5" max="5" width="26.7109375" style="2" bestFit="1" customWidth="1"/>
    <col min="6" max="9" width="2" style="2" bestFit="1" customWidth="1"/>
    <col min="10" max="10" width="15.85546875" style="2" bestFit="1" customWidth="1"/>
    <col min="11" max="12" width="26.7109375" style="2" bestFit="1" customWidth="1"/>
    <col min="13" max="13" width="15" style="2" bestFit="1" customWidth="1"/>
    <col min="14" max="14" width="35.5703125" style="2" bestFit="1" customWidth="1"/>
    <col min="15" max="15" width="23.5703125" style="2" bestFit="1" customWidth="1"/>
    <col min="16" max="16" width="19.2851562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1" width="27.140625" style="2" bestFit="1" customWidth="1"/>
    <col min="22" max="22" width="23" style="2" bestFit="1" customWidth="1"/>
    <col min="23" max="23" width="23.140625" style="2" bestFit="1" customWidth="1"/>
    <col min="24" max="24" width="3" style="2" bestFit="1" customWidth="1"/>
    <col min="25" max="25" width="27.140625" style="2" bestFit="1" customWidth="1"/>
    <col min="26" max="26" width="3" style="2" bestFit="1" customWidth="1"/>
    <col min="27" max="27" width="20" style="2" bestFit="1" customWidth="1"/>
    <col min="28" max="28" width="34.140625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6"/>
    </row>
    <row r="3" spans="1:33" s="2" customFormat="1" x14ac:dyDescent="0.25">
      <c r="A3" s="16"/>
      <c r="B3" s="17">
        <v>1</v>
      </c>
      <c r="C3" s="17">
        <v>2</v>
      </c>
      <c r="D3" s="17">
        <v>3</v>
      </c>
      <c r="E3" s="17">
        <v>4</v>
      </c>
      <c r="F3" s="17">
        <v>5</v>
      </c>
      <c r="G3" s="17">
        <v>6</v>
      </c>
      <c r="H3" s="17">
        <v>7</v>
      </c>
      <c r="I3" s="17">
        <v>8</v>
      </c>
      <c r="J3" s="17">
        <v>9</v>
      </c>
      <c r="K3" s="17">
        <v>10</v>
      </c>
      <c r="L3" s="17">
        <v>11</v>
      </c>
      <c r="M3" s="17">
        <v>12</v>
      </c>
      <c r="N3" s="17">
        <v>13</v>
      </c>
      <c r="O3" s="17">
        <v>14</v>
      </c>
      <c r="P3" s="17">
        <v>15</v>
      </c>
      <c r="Q3" s="17">
        <v>16</v>
      </c>
      <c r="R3" s="17">
        <v>17</v>
      </c>
      <c r="S3" s="17">
        <v>18</v>
      </c>
      <c r="T3" s="17">
        <v>19</v>
      </c>
      <c r="U3" s="17">
        <v>20</v>
      </c>
      <c r="V3" s="17">
        <v>21</v>
      </c>
      <c r="W3" s="17">
        <v>22</v>
      </c>
      <c r="X3" s="17">
        <v>23</v>
      </c>
      <c r="Y3" s="17">
        <v>24</v>
      </c>
      <c r="Z3" s="17">
        <v>25</v>
      </c>
      <c r="AA3" s="17">
        <v>26</v>
      </c>
      <c r="AB3" s="17">
        <v>27</v>
      </c>
      <c r="AC3" s="17">
        <v>28</v>
      </c>
      <c r="AD3" s="17">
        <v>29</v>
      </c>
      <c r="AE3" s="17">
        <v>30</v>
      </c>
      <c r="AF3" s="17">
        <v>31</v>
      </c>
    </row>
    <row r="4" spans="1:33" s="2" customFormat="1" x14ac:dyDescent="0.25">
      <c r="A4" s="20" t="s">
        <v>114</v>
      </c>
      <c r="B4" s="11"/>
      <c r="C4" s="11"/>
      <c r="D4" s="1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12"/>
    </row>
    <row r="5" spans="1:33" s="2" customFormat="1" x14ac:dyDescent="0.25">
      <c r="A5" s="16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 t="s">
        <v>134</v>
      </c>
      <c r="AD5" s="12"/>
      <c r="AE5" s="12"/>
      <c r="AF5" s="12"/>
      <c r="AG5" s="12"/>
    </row>
    <row r="6" spans="1:33" s="2" customFormat="1" x14ac:dyDescent="0.25">
      <c r="A6" s="16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s="2" customFormat="1" x14ac:dyDescent="0.25">
      <c r="A7" s="16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</row>
    <row r="8" spans="1:33" s="2" customFormat="1" x14ac:dyDescent="0.25">
      <c r="A8" s="16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</row>
    <row r="9" spans="1:33" x14ac:dyDescent="0.25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5"/>
    </row>
    <row r="10" spans="1:33" x14ac:dyDescent="0.25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5"/>
    </row>
    <row r="11" spans="1:33" x14ac:dyDescent="0.25"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5"/>
    </row>
    <row r="12" spans="1:33" x14ac:dyDescent="0.25">
      <c r="A12" s="20" t="s">
        <v>116</v>
      </c>
      <c r="B12" s="11"/>
      <c r="C12" s="11"/>
      <c r="D12" s="1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15"/>
    </row>
    <row r="13" spans="1:33" x14ac:dyDescent="0.25">
      <c r="E13" s="12" t="s">
        <v>131</v>
      </c>
      <c r="F13" s="12"/>
      <c r="G13" s="12"/>
      <c r="H13" s="12"/>
      <c r="I13" s="12"/>
      <c r="J13" s="12" t="s">
        <v>158</v>
      </c>
      <c r="K13" s="12"/>
      <c r="L13" s="12" t="s">
        <v>143</v>
      </c>
      <c r="M13" s="12"/>
      <c r="N13" s="12"/>
      <c r="O13" s="12" t="s">
        <v>140</v>
      </c>
      <c r="P13" s="12"/>
      <c r="Q13" s="12"/>
      <c r="R13" s="12"/>
      <c r="S13" s="12" t="s">
        <v>133</v>
      </c>
      <c r="T13" s="12" t="s">
        <v>178</v>
      </c>
      <c r="U13" s="12"/>
      <c r="V13" s="12" t="s">
        <v>175</v>
      </c>
      <c r="W13" s="12"/>
      <c r="X13" s="12"/>
      <c r="Y13" s="12"/>
      <c r="Z13" s="12"/>
      <c r="AA13" s="12" t="s">
        <v>142</v>
      </c>
      <c r="AB13" s="12"/>
      <c r="AC13" s="12"/>
      <c r="AD13" s="12"/>
      <c r="AE13" s="12"/>
      <c r="AF13" s="12"/>
      <c r="AG13" s="15"/>
    </row>
    <row r="14" spans="1:33" x14ac:dyDescent="0.25"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5"/>
    </row>
    <row r="15" spans="1:33" x14ac:dyDescent="0.25">
      <c r="E15" s="12" t="s">
        <v>144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 t="s">
        <v>141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5"/>
    </row>
    <row r="16" spans="1:33" x14ac:dyDescent="0.25"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5"/>
    </row>
    <row r="17" spans="1:33" x14ac:dyDescent="0.25"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 t="s">
        <v>157</v>
      </c>
      <c r="Q17" s="12"/>
      <c r="R17" s="12"/>
      <c r="S17" s="12" t="s">
        <v>132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5"/>
    </row>
    <row r="18" spans="1:33" x14ac:dyDescent="0.25"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5"/>
    </row>
    <row r="19" spans="1:33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 t="s">
        <v>168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5"/>
    </row>
    <row r="20" spans="1:33" x14ac:dyDescent="0.25"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5"/>
    </row>
    <row r="21" spans="1:33" x14ac:dyDescent="0.25"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5"/>
    </row>
    <row r="22" spans="1:33" x14ac:dyDescent="0.25">
      <c r="A22" s="20" t="s">
        <v>117</v>
      </c>
      <c r="B22" s="11"/>
      <c r="C22" s="11"/>
      <c r="D22" s="1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15"/>
    </row>
    <row r="23" spans="1:33" x14ac:dyDescent="0.25">
      <c r="E23" s="12"/>
      <c r="F23" s="12"/>
      <c r="G23" s="12"/>
      <c r="H23" s="12"/>
      <c r="I23" s="12"/>
      <c r="J23" s="12"/>
      <c r="L23" s="12"/>
      <c r="M23" s="12"/>
      <c r="N23" s="12"/>
      <c r="O23" s="12"/>
      <c r="P23" s="12" t="s">
        <v>193</v>
      </c>
      <c r="Q23" s="12"/>
      <c r="R23" s="12" t="s">
        <v>174</v>
      </c>
      <c r="S23" s="12"/>
      <c r="T23" s="12" t="s">
        <v>156</v>
      </c>
      <c r="U23" s="12"/>
      <c r="V23" s="12"/>
      <c r="W23" s="12" t="s">
        <v>191</v>
      </c>
      <c r="X23" s="12"/>
      <c r="Y23" s="12"/>
      <c r="Z23" s="12"/>
      <c r="AA23" s="12"/>
      <c r="AB23" s="12"/>
      <c r="AC23" s="12"/>
      <c r="AD23" s="12"/>
      <c r="AE23" s="12" t="s">
        <v>164</v>
      </c>
      <c r="AF23" s="12"/>
      <c r="AG23" s="15"/>
    </row>
    <row r="24" spans="1:33" x14ac:dyDescent="0.25"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5"/>
    </row>
    <row r="25" spans="1:33" x14ac:dyDescent="0.25"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 t="s">
        <v>187</v>
      </c>
      <c r="S25" s="12"/>
      <c r="T25" s="12" t="s">
        <v>210</v>
      </c>
      <c r="U25" s="12"/>
      <c r="V25" s="12"/>
      <c r="W25" s="12" t="s">
        <v>199</v>
      </c>
      <c r="X25" s="12"/>
      <c r="Y25" s="12"/>
      <c r="Z25" s="12"/>
      <c r="AA25" s="12"/>
      <c r="AB25" s="12"/>
      <c r="AC25" s="12"/>
      <c r="AD25" s="12"/>
      <c r="AE25" s="12"/>
      <c r="AF25" s="12"/>
      <c r="AG25" s="15"/>
    </row>
    <row r="26" spans="1:33" x14ac:dyDescent="0.25"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5"/>
    </row>
    <row r="27" spans="1:33" x14ac:dyDescent="0.25"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5"/>
    </row>
    <row r="28" spans="1:33" x14ac:dyDescent="0.25"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5"/>
    </row>
    <row r="29" spans="1:33" x14ac:dyDescent="0.25"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5"/>
    </row>
    <row r="30" spans="1:33" x14ac:dyDescent="0.25"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5"/>
    </row>
    <row r="31" spans="1:33" x14ac:dyDescent="0.25"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5"/>
    </row>
    <row r="32" spans="1:33" x14ac:dyDescent="0.25">
      <c r="A32" s="20" t="s">
        <v>118</v>
      </c>
      <c r="B32" s="11"/>
      <c r="C32" s="11"/>
      <c r="D32" s="1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15"/>
    </row>
    <row r="33" spans="1:33" x14ac:dyDescent="0.25">
      <c r="E33" s="12"/>
      <c r="F33" s="12"/>
      <c r="G33" s="12"/>
      <c r="H33" s="12"/>
      <c r="I33" s="12"/>
      <c r="J33" s="12"/>
      <c r="K33" s="12"/>
      <c r="L33" s="12"/>
      <c r="M33" s="12"/>
      <c r="N33" s="12" t="s">
        <v>139</v>
      </c>
      <c r="O33" s="12"/>
      <c r="P33" s="12"/>
      <c r="Q33" s="12"/>
      <c r="R33" s="12"/>
      <c r="S33" s="12"/>
      <c r="T33" s="12"/>
      <c r="U33" s="12"/>
      <c r="V33" s="12" t="s">
        <v>188</v>
      </c>
      <c r="W33" s="12"/>
      <c r="X33" s="12"/>
      <c r="Y33" s="12"/>
      <c r="Z33" s="12"/>
      <c r="AA33" s="12"/>
      <c r="AB33" s="12" t="s">
        <v>185</v>
      </c>
      <c r="AC33" s="12"/>
      <c r="AD33" s="12"/>
      <c r="AE33" s="12"/>
      <c r="AF33" s="12"/>
      <c r="AG33" s="15"/>
    </row>
    <row r="34" spans="1:33" x14ac:dyDescent="0.25"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 t="s">
        <v>212</v>
      </c>
      <c r="P34" s="12"/>
      <c r="Q34" s="12"/>
      <c r="R34" s="12" t="s">
        <v>213</v>
      </c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5"/>
    </row>
    <row r="35" spans="1:33" x14ac:dyDescent="0.25">
      <c r="E35" s="12"/>
      <c r="F35" s="12"/>
      <c r="H35" s="12"/>
      <c r="I35" s="12"/>
      <c r="J35" s="12"/>
      <c r="K35" s="12"/>
      <c r="L35" s="12"/>
      <c r="M35" s="12"/>
      <c r="N35" s="12" t="s">
        <v>211</v>
      </c>
      <c r="O35" s="12"/>
      <c r="P35" s="12"/>
      <c r="Q35" s="12"/>
      <c r="R35" s="12"/>
      <c r="S35" s="12"/>
      <c r="T35" s="12" t="s">
        <v>215</v>
      </c>
      <c r="U35" s="12"/>
      <c r="V35" s="12"/>
      <c r="W35" s="12"/>
      <c r="X35" s="12"/>
      <c r="Y35" s="12"/>
      <c r="Z35" s="12"/>
      <c r="AA35" s="12"/>
      <c r="AB35" s="12" t="s">
        <v>234</v>
      </c>
      <c r="AC35" s="12"/>
      <c r="AD35" s="12"/>
      <c r="AE35" s="12"/>
      <c r="AF35" s="12"/>
      <c r="AG35" s="15"/>
    </row>
    <row r="36" spans="1:33" x14ac:dyDescent="0.25">
      <c r="E36" s="12"/>
      <c r="F36" s="12"/>
      <c r="G36" s="12"/>
      <c r="H36" s="12"/>
      <c r="I36" s="12"/>
      <c r="J36" s="12"/>
      <c r="K36" s="12"/>
      <c r="L36" s="12"/>
      <c r="M36" s="12" t="s">
        <v>214</v>
      </c>
      <c r="N36" s="12"/>
      <c r="O36" s="12" t="s">
        <v>222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5"/>
    </row>
    <row r="37" spans="1:33" x14ac:dyDescent="0.25"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 t="s">
        <v>230</v>
      </c>
      <c r="T37" s="12"/>
      <c r="U37" s="12"/>
      <c r="V37" s="12"/>
      <c r="W37" s="12"/>
      <c r="X37" s="12"/>
      <c r="Y37" s="12"/>
      <c r="Z37" s="12"/>
      <c r="AA37" s="12"/>
      <c r="AB37" s="12" t="s">
        <v>256</v>
      </c>
      <c r="AC37" s="12"/>
      <c r="AD37" s="12"/>
      <c r="AE37" s="12"/>
      <c r="AF37" s="12"/>
      <c r="AG37" s="15"/>
    </row>
    <row r="38" spans="1:33" ht="18.75" x14ac:dyDescent="0.3">
      <c r="A38" s="55"/>
      <c r="B38" s="56"/>
      <c r="C38" s="56"/>
      <c r="D38" s="56"/>
      <c r="E38" s="60" t="s">
        <v>258</v>
      </c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15"/>
    </row>
    <row r="39" spans="1:33" s="33" customFormat="1" ht="18.75" x14ac:dyDescent="0.3">
      <c r="A39" s="62"/>
      <c r="B39" s="35"/>
      <c r="C39" s="35"/>
      <c r="D39" s="35"/>
      <c r="E39" s="63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32"/>
    </row>
    <row r="40" spans="1:33" x14ac:dyDescent="0.25">
      <c r="A40" s="16" t="s">
        <v>119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</row>
    <row r="41" spans="1:33" x14ac:dyDescent="0.25"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88" t="s">
        <v>257</v>
      </c>
      <c r="S41" s="12"/>
      <c r="T41" s="12"/>
      <c r="U41" s="12"/>
      <c r="V41" s="12"/>
      <c r="W41" s="12"/>
      <c r="X41" s="12"/>
      <c r="Y41" s="12" t="s">
        <v>215</v>
      </c>
      <c r="Z41" s="12"/>
      <c r="AA41" s="12"/>
      <c r="AB41" s="12"/>
      <c r="AC41" s="12"/>
      <c r="AD41" s="12"/>
      <c r="AE41" s="12"/>
      <c r="AF41" s="12"/>
      <c r="AG41" s="15"/>
    </row>
    <row r="42" spans="1:33" x14ac:dyDescent="0.25"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5"/>
    </row>
    <row r="43" spans="1:33" x14ac:dyDescent="0.25"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5"/>
    </row>
    <row r="44" spans="1:33" x14ac:dyDescent="0.25"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5"/>
    </row>
    <row r="45" spans="1:33" x14ac:dyDescent="0.25"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5"/>
    </row>
    <row r="46" spans="1:33" x14ac:dyDescent="0.25"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5"/>
    </row>
    <row r="47" spans="1:33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5"/>
    </row>
    <row r="48" spans="1:33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5"/>
    </row>
    <row r="49" spans="1:33" x14ac:dyDescent="0.25"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5"/>
    </row>
    <row r="50" spans="1:33" x14ac:dyDescent="0.25">
      <c r="A50" s="16" t="s">
        <v>120</v>
      </c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5"/>
    </row>
    <row r="51" spans="1:33" x14ac:dyDescent="0.25">
      <c r="B51" s="12" t="s">
        <v>257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5"/>
    </row>
    <row r="52" spans="1:33" x14ac:dyDescent="0.25"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5"/>
    </row>
    <row r="53" spans="1:33" x14ac:dyDescent="0.25"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5"/>
    </row>
    <row r="54" spans="1:33" x14ac:dyDescent="0.25"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5"/>
    </row>
    <row r="55" spans="1:33" x14ac:dyDescent="0.25"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5"/>
    </row>
    <row r="56" spans="1:33" x14ac:dyDescent="0.25"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5"/>
    </row>
    <row r="57" spans="1:33" x14ac:dyDescent="0.25"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5"/>
    </row>
    <row r="58" spans="1:33" x14ac:dyDescent="0.25"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5"/>
    </row>
    <row r="59" spans="1:33" x14ac:dyDescent="0.25"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5"/>
    </row>
    <row r="60" spans="1:33" x14ac:dyDescent="0.25">
      <c r="A60" s="16" t="s">
        <v>121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5"/>
    </row>
    <row r="61" spans="1:33" x14ac:dyDescent="0.25"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5"/>
    </row>
    <row r="62" spans="1:33" x14ac:dyDescent="0.25"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5"/>
    </row>
    <row r="63" spans="1:33" x14ac:dyDescent="0.25"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5"/>
    </row>
    <row r="64" spans="1:33" x14ac:dyDescent="0.25"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5"/>
    </row>
    <row r="65" spans="5:33" x14ac:dyDescent="0.25"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5"/>
    </row>
    <row r="66" spans="5:33" x14ac:dyDescent="0.25"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5"/>
    </row>
    <row r="67" spans="5:33" x14ac:dyDescent="0.25"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5"/>
    </row>
    <row r="68" spans="5:33" x14ac:dyDescent="0.25"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5"/>
    </row>
    <row r="69" spans="5:33" x14ac:dyDescent="0.25"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</row>
    <row r="70" spans="5:33" x14ac:dyDescent="0.25"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5"/>
    </row>
    <row r="71" spans="5:33" x14ac:dyDescent="0.25"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5"/>
    </row>
    <row r="72" spans="5:33" x14ac:dyDescent="0.25"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5"/>
    </row>
    <row r="73" spans="5:33" x14ac:dyDescent="0.25"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5"/>
    </row>
    <row r="74" spans="5:33" x14ac:dyDescent="0.25"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5"/>
    </row>
    <row r="75" spans="5:33" x14ac:dyDescent="0.25"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5"/>
    </row>
    <row r="76" spans="5:33" x14ac:dyDescent="0.25"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5"/>
    </row>
    <row r="77" spans="5:33" x14ac:dyDescent="0.25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5"/>
    </row>
    <row r="78" spans="5:33" x14ac:dyDescent="0.25"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5"/>
    </row>
    <row r="79" spans="5:33" x14ac:dyDescent="0.25"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5"/>
    </row>
    <row r="80" spans="5:33" x14ac:dyDescent="0.25"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5"/>
    </row>
    <row r="81" spans="5:33" x14ac:dyDescent="0.25"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5"/>
    </row>
    <row r="82" spans="5:33" x14ac:dyDescent="0.25"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5"/>
    </row>
    <row r="83" spans="5:33" x14ac:dyDescent="0.25"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5"/>
    </row>
    <row r="84" spans="5:33" x14ac:dyDescent="0.25"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5"/>
    </row>
    <row r="85" spans="5:33" x14ac:dyDescent="0.25"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5"/>
    </row>
    <row r="86" spans="5:33" x14ac:dyDescent="0.25"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5"/>
    </row>
    <row r="87" spans="5:33" x14ac:dyDescent="0.25"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5"/>
    </row>
    <row r="88" spans="5:33" x14ac:dyDescent="0.25"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5"/>
    </row>
    <row r="89" spans="5:33" x14ac:dyDescent="0.25"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5"/>
    </row>
    <row r="90" spans="5:33" x14ac:dyDescent="0.25"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5"/>
    </row>
    <row r="91" spans="5:33" x14ac:dyDescent="0.25"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5"/>
    </row>
    <row r="92" spans="5:33" x14ac:dyDescent="0.25"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5"/>
    </row>
    <row r="93" spans="5:33" x14ac:dyDescent="0.25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5"/>
    </row>
    <row r="94" spans="5:33" x14ac:dyDescent="0.25"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5"/>
    </row>
    <row r="95" spans="5:33" x14ac:dyDescent="0.25"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5"/>
    </row>
    <row r="96" spans="5:33" x14ac:dyDescent="0.25"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5"/>
    </row>
    <row r="97" spans="5:33" x14ac:dyDescent="0.25"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5"/>
    </row>
    <row r="98" spans="5:33" x14ac:dyDescent="0.25"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5"/>
    </row>
    <row r="99" spans="5:33" x14ac:dyDescent="0.25"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5"/>
    </row>
    <row r="100" spans="5:33" x14ac:dyDescent="0.25"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5"/>
    </row>
    <row r="101" spans="5:33" x14ac:dyDescent="0.25"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7"/>
  <sheetViews>
    <sheetView tabSelected="1" topLeftCell="A88" workbookViewId="0">
      <selection activeCell="G112" sqref="G112"/>
    </sheetView>
  </sheetViews>
  <sheetFormatPr defaultRowHeight="15" x14ac:dyDescent="0.25"/>
  <cols>
    <col min="1" max="1" width="11.140625" style="12" bestFit="1" customWidth="1"/>
    <col min="2" max="2" width="2.5703125" style="27" customWidth="1"/>
    <col min="3" max="3" width="19.42578125" style="2" bestFit="1" customWidth="1"/>
    <col min="4" max="4" width="2.7109375" style="2" customWidth="1"/>
    <col min="5" max="5" width="42.5703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34" t="s">
        <v>122</v>
      </c>
      <c r="B1" s="26"/>
      <c r="C1" s="13" t="s">
        <v>115</v>
      </c>
      <c r="D1" s="13"/>
      <c r="E1" s="13" t="s">
        <v>130</v>
      </c>
      <c r="F1" s="13"/>
      <c r="G1" s="13" t="s">
        <v>123</v>
      </c>
      <c r="H1" s="13" t="s">
        <v>124</v>
      </c>
      <c r="I1" s="13" t="s">
        <v>125</v>
      </c>
      <c r="J1" s="13" t="s">
        <v>126</v>
      </c>
      <c r="K1" s="13" t="s">
        <v>127</v>
      </c>
      <c r="L1" s="13"/>
      <c r="M1" s="13" t="s">
        <v>155</v>
      </c>
      <c r="O1" s="13" t="s">
        <v>128</v>
      </c>
      <c r="Q1" s="13" t="s">
        <v>129</v>
      </c>
    </row>
    <row r="2" spans="1:23" x14ac:dyDescent="0.25">
      <c r="A2" s="14"/>
      <c r="B2" s="18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5"/>
      <c r="W2" s="15"/>
    </row>
    <row r="3" spans="1:23" x14ac:dyDescent="0.25">
      <c r="A3" s="14">
        <v>42518</v>
      </c>
      <c r="B3" s="18"/>
      <c r="C3" s="12" t="s">
        <v>136</v>
      </c>
      <c r="D3" s="12"/>
      <c r="E3" s="12" t="s">
        <v>145</v>
      </c>
      <c r="F3" s="12"/>
      <c r="G3" s="12">
        <f>5+7</f>
        <v>12</v>
      </c>
      <c r="H3" s="12"/>
      <c r="I3" s="12"/>
      <c r="J3" s="12"/>
      <c r="K3" s="12"/>
      <c r="L3" s="12"/>
      <c r="M3" s="12">
        <v>2</v>
      </c>
      <c r="N3" s="12"/>
      <c r="O3" s="12">
        <v>1</v>
      </c>
      <c r="Q3" s="12">
        <f>SUM(G3:O3)</f>
        <v>15</v>
      </c>
      <c r="R3" s="12"/>
      <c r="S3" s="12"/>
      <c r="T3" s="12"/>
      <c r="U3" s="12"/>
      <c r="V3" s="15"/>
      <c r="W3" s="15"/>
    </row>
    <row r="4" spans="1:23" x14ac:dyDescent="0.25">
      <c r="A4" s="14"/>
      <c r="B4" s="18" t="s">
        <v>135</v>
      </c>
      <c r="C4" s="12" t="s">
        <v>64</v>
      </c>
      <c r="D4" s="12"/>
      <c r="E4" s="12" t="s">
        <v>146</v>
      </c>
      <c r="F4" s="12"/>
      <c r="G4" s="12"/>
      <c r="H4" s="12"/>
      <c r="I4" s="12"/>
      <c r="J4" s="12"/>
      <c r="K4" s="12"/>
      <c r="L4" s="12"/>
      <c r="M4" s="12"/>
      <c r="N4" s="12"/>
      <c r="O4" s="12"/>
      <c r="Q4" s="12">
        <f t="shared" ref="Q4:Q123" si="0">SUM(G4:O4)</f>
        <v>0</v>
      </c>
      <c r="R4" s="12"/>
      <c r="S4" s="12"/>
      <c r="T4" s="12"/>
      <c r="U4" s="12"/>
      <c r="V4" s="15"/>
      <c r="W4" s="15"/>
    </row>
    <row r="5" spans="1:23" x14ac:dyDescent="0.25">
      <c r="A5" s="14"/>
      <c r="B5" s="1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5"/>
      <c r="W5" s="15"/>
    </row>
    <row r="6" spans="1:23" x14ac:dyDescent="0.25">
      <c r="A6" s="14">
        <v>42525</v>
      </c>
      <c r="B6" s="18"/>
      <c r="C6" s="12" t="s">
        <v>64</v>
      </c>
      <c r="D6" s="12"/>
      <c r="E6" s="12" t="s">
        <v>160</v>
      </c>
      <c r="F6" s="12"/>
      <c r="G6" s="12">
        <f>5+4</f>
        <v>9</v>
      </c>
      <c r="H6" s="12"/>
      <c r="I6" s="12"/>
      <c r="J6" s="12"/>
      <c r="K6" s="12"/>
      <c r="L6" s="12"/>
      <c r="M6" s="12"/>
      <c r="N6" s="12"/>
      <c r="O6" s="12">
        <v>1</v>
      </c>
      <c r="P6" s="12"/>
      <c r="Q6" s="12">
        <f t="shared" si="0"/>
        <v>10</v>
      </c>
      <c r="R6" s="12"/>
      <c r="S6" s="12"/>
      <c r="T6" s="12"/>
      <c r="U6" s="12"/>
      <c r="V6" s="15"/>
      <c r="W6" s="15"/>
    </row>
    <row r="7" spans="1:23" x14ac:dyDescent="0.25">
      <c r="A7" s="14"/>
      <c r="B7" s="18" t="s">
        <v>135</v>
      </c>
      <c r="C7" s="12" t="s">
        <v>94</v>
      </c>
      <c r="D7" s="12"/>
      <c r="E7" s="12" t="s">
        <v>159</v>
      </c>
      <c r="F7" s="12"/>
      <c r="G7" s="12">
        <f>5+6</f>
        <v>11</v>
      </c>
      <c r="H7" s="12"/>
      <c r="I7" s="12"/>
      <c r="J7" s="12"/>
      <c r="K7" s="12"/>
      <c r="L7" s="12"/>
      <c r="M7" s="12">
        <v>2</v>
      </c>
      <c r="N7" s="12"/>
      <c r="O7" s="12">
        <v>1</v>
      </c>
      <c r="P7" s="12"/>
      <c r="Q7" s="12">
        <f t="shared" si="0"/>
        <v>14</v>
      </c>
      <c r="R7" s="12"/>
      <c r="S7" s="12"/>
      <c r="T7" s="12"/>
      <c r="U7" s="12"/>
      <c r="V7" s="15"/>
      <c r="W7" s="15"/>
    </row>
    <row r="8" spans="1:23" x14ac:dyDescent="0.25">
      <c r="A8" s="14"/>
      <c r="B8" s="18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5"/>
      <c r="W8" s="15"/>
    </row>
    <row r="9" spans="1:23" x14ac:dyDescent="0.25">
      <c r="A9" s="14">
        <v>42525</v>
      </c>
      <c r="B9" s="18"/>
      <c r="C9" s="12" t="s">
        <v>13</v>
      </c>
      <c r="D9" s="12"/>
      <c r="E9" s="12" t="s">
        <v>160</v>
      </c>
      <c r="F9" s="12"/>
      <c r="G9" s="12"/>
      <c r="H9" s="12"/>
      <c r="I9" s="12"/>
      <c r="J9" s="12"/>
      <c r="K9" s="12"/>
      <c r="L9" s="12"/>
      <c r="M9" s="12">
        <v>1</v>
      </c>
      <c r="N9" s="12"/>
      <c r="O9" s="12">
        <v>1</v>
      </c>
      <c r="P9" s="12"/>
      <c r="Q9" s="12">
        <f t="shared" si="0"/>
        <v>2</v>
      </c>
      <c r="R9" s="12"/>
      <c r="S9" s="12"/>
      <c r="T9" s="12"/>
      <c r="U9" s="12"/>
      <c r="V9" s="15"/>
      <c r="W9" s="15"/>
    </row>
    <row r="10" spans="1:23" x14ac:dyDescent="0.25">
      <c r="A10" s="14"/>
      <c r="B10" s="18" t="s">
        <v>135</v>
      </c>
      <c r="C10" s="12" t="s">
        <v>40</v>
      </c>
      <c r="D10" s="12"/>
      <c r="E10" s="12" t="s">
        <v>159</v>
      </c>
      <c r="F10" s="12"/>
      <c r="G10" s="12"/>
      <c r="H10" s="12"/>
      <c r="I10" s="12"/>
      <c r="J10" s="12"/>
      <c r="K10" s="12"/>
      <c r="L10" s="12"/>
      <c r="M10" s="12">
        <v>1</v>
      </c>
      <c r="N10" s="12"/>
      <c r="O10" s="12">
        <v>1</v>
      </c>
      <c r="P10" s="12"/>
      <c r="Q10" s="12">
        <f t="shared" si="0"/>
        <v>2</v>
      </c>
      <c r="R10" s="12"/>
      <c r="S10" s="12"/>
      <c r="T10" s="12"/>
      <c r="U10" s="12"/>
      <c r="V10" s="15"/>
      <c r="W10" s="15"/>
    </row>
    <row r="11" spans="1:23" x14ac:dyDescent="0.25">
      <c r="A11" s="14"/>
      <c r="B11" s="1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5"/>
      <c r="W11" s="15"/>
    </row>
    <row r="12" spans="1:23" x14ac:dyDescent="0.25">
      <c r="A12" s="14">
        <v>42530</v>
      </c>
      <c r="B12" s="18"/>
      <c r="C12" s="12" t="s">
        <v>136</v>
      </c>
      <c r="D12" s="12"/>
      <c r="E12" s="12" t="s">
        <v>162</v>
      </c>
      <c r="F12" s="12"/>
      <c r="G12" s="12"/>
      <c r="H12" s="12"/>
      <c r="I12" s="12"/>
      <c r="J12" s="12"/>
      <c r="K12" s="12"/>
      <c r="L12" s="12"/>
      <c r="M12" s="12"/>
      <c r="N12" s="12"/>
      <c r="O12" s="12">
        <v>1</v>
      </c>
      <c r="P12" s="12"/>
      <c r="Q12" s="12">
        <f t="shared" si="0"/>
        <v>1</v>
      </c>
      <c r="R12" s="12"/>
      <c r="S12" s="12"/>
      <c r="T12" s="12"/>
      <c r="U12" s="12"/>
      <c r="V12" s="15"/>
      <c r="W12" s="15"/>
    </row>
    <row r="13" spans="1:23" x14ac:dyDescent="0.25">
      <c r="A13" s="14"/>
      <c r="B13" s="18" t="s">
        <v>135</v>
      </c>
      <c r="C13" s="12" t="s">
        <v>49</v>
      </c>
      <c r="D13" s="12"/>
      <c r="E13" s="12" t="s">
        <v>163</v>
      </c>
      <c r="F13" s="12"/>
      <c r="G13" s="12">
        <f>5+2</f>
        <v>7</v>
      </c>
      <c r="H13" s="12"/>
      <c r="I13" s="12"/>
      <c r="J13" s="12"/>
      <c r="K13" s="12"/>
      <c r="L13" s="12"/>
      <c r="M13" s="12">
        <v>2</v>
      </c>
      <c r="N13" s="12"/>
      <c r="O13" s="12">
        <v>1</v>
      </c>
      <c r="P13" s="12"/>
      <c r="Q13" s="12">
        <f t="shared" si="0"/>
        <v>10</v>
      </c>
      <c r="R13" s="12"/>
      <c r="S13" s="12"/>
      <c r="T13" s="12"/>
      <c r="U13" s="12"/>
      <c r="V13" s="15"/>
      <c r="W13" s="15"/>
    </row>
    <row r="14" spans="1:23" x14ac:dyDescent="0.25">
      <c r="A14" s="14"/>
      <c r="B14" s="18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5"/>
      <c r="W14" s="15"/>
    </row>
    <row r="15" spans="1:23" x14ac:dyDescent="0.25">
      <c r="A15" s="14">
        <v>42532</v>
      </c>
      <c r="B15" s="18"/>
      <c r="C15" s="12" t="s">
        <v>76</v>
      </c>
      <c r="D15" s="12"/>
      <c r="E15" s="12" t="s">
        <v>166</v>
      </c>
      <c r="F15" s="12"/>
      <c r="G15" s="12"/>
      <c r="H15" s="12"/>
      <c r="I15" s="12"/>
      <c r="J15" s="12"/>
      <c r="K15" s="12"/>
      <c r="L15" s="12"/>
      <c r="M15" s="12">
        <v>1</v>
      </c>
      <c r="N15" s="12"/>
      <c r="O15" s="12">
        <v>1</v>
      </c>
      <c r="P15" s="12"/>
      <c r="Q15" s="12">
        <f t="shared" si="0"/>
        <v>2</v>
      </c>
      <c r="R15" s="12"/>
      <c r="S15" s="12"/>
      <c r="T15" s="12"/>
      <c r="U15" s="12"/>
      <c r="V15" s="15"/>
      <c r="W15" s="15"/>
    </row>
    <row r="16" spans="1:23" x14ac:dyDescent="0.25">
      <c r="A16" s="14"/>
      <c r="B16" s="18" t="s">
        <v>147</v>
      </c>
      <c r="C16" s="12" t="s">
        <v>17</v>
      </c>
      <c r="D16" s="12"/>
      <c r="E16" s="12" t="s">
        <v>167</v>
      </c>
      <c r="F16" s="12"/>
      <c r="G16" s="12"/>
      <c r="H16" s="12"/>
      <c r="I16" s="12"/>
      <c r="J16" s="12"/>
      <c r="K16" s="12"/>
      <c r="L16" s="12"/>
      <c r="M16" s="12">
        <v>1</v>
      </c>
      <c r="N16" s="12"/>
      <c r="O16" s="12">
        <v>1</v>
      </c>
      <c r="P16" s="12"/>
      <c r="Q16" s="12">
        <f t="shared" si="0"/>
        <v>2</v>
      </c>
      <c r="R16" s="12"/>
      <c r="S16" s="12"/>
      <c r="T16" s="12"/>
      <c r="U16" s="12"/>
      <c r="V16" s="15"/>
      <c r="W16" s="15"/>
    </row>
    <row r="17" spans="1:23" x14ac:dyDescent="0.25">
      <c r="A17" s="14"/>
      <c r="B17" s="18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5"/>
      <c r="W17" s="15"/>
    </row>
    <row r="18" spans="1:23" x14ac:dyDescent="0.25">
      <c r="A18" s="14">
        <v>42535</v>
      </c>
      <c r="B18" s="18"/>
      <c r="C18" s="12" t="s">
        <v>31</v>
      </c>
      <c r="D18" s="12"/>
      <c r="E18" s="12" t="s">
        <v>169</v>
      </c>
      <c r="F18" s="12"/>
      <c r="G18" s="12"/>
      <c r="H18" s="12"/>
      <c r="I18" s="12"/>
      <c r="J18" s="12"/>
      <c r="K18" s="12"/>
      <c r="L18" s="12"/>
      <c r="M18" s="12"/>
      <c r="N18" s="12"/>
      <c r="O18" s="12">
        <v>1</v>
      </c>
      <c r="P18" s="12"/>
      <c r="Q18" s="12">
        <f t="shared" si="0"/>
        <v>1</v>
      </c>
      <c r="R18" s="12"/>
      <c r="S18" s="12"/>
      <c r="T18" s="12"/>
      <c r="U18" s="12"/>
      <c r="V18" s="15"/>
      <c r="W18" s="15"/>
    </row>
    <row r="19" spans="1:23" x14ac:dyDescent="0.25">
      <c r="A19" s="14"/>
      <c r="B19" s="18" t="s">
        <v>147</v>
      </c>
      <c r="C19" s="12" t="s">
        <v>76</v>
      </c>
      <c r="D19" s="12"/>
      <c r="E19" s="12" t="s">
        <v>170</v>
      </c>
      <c r="F19" s="12"/>
      <c r="G19" s="12">
        <f>5+1</f>
        <v>6</v>
      </c>
      <c r="H19" s="12">
        <f>5+5</f>
        <v>10</v>
      </c>
      <c r="I19" s="12">
        <f>5+6</f>
        <v>11</v>
      </c>
      <c r="J19" s="12"/>
      <c r="K19" s="12"/>
      <c r="L19" s="12"/>
      <c r="M19" s="12">
        <v>2</v>
      </c>
      <c r="N19" s="12"/>
      <c r="O19" s="12">
        <v>1</v>
      </c>
      <c r="P19" s="12"/>
      <c r="Q19" s="12">
        <f t="shared" si="0"/>
        <v>30</v>
      </c>
      <c r="R19" s="12"/>
      <c r="S19" s="12"/>
      <c r="T19" s="12"/>
      <c r="U19" s="12"/>
      <c r="V19" s="15"/>
      <c r="W19" s="15"/>
    </row>
    <row r="20" spans="1:23" x14ac:dyDescent="0.25">
      <c r="A20" s="14"/>
      <c r="B20" s="18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5"/>
      <c r="W20" s="15"/>
    </row>
    <row r="21" spans="1:23" x14ac:dyDescent="0.25">
      <c r="A21" s="14">
        <v>42536</v>
      </c>
      <c r="B21" s="18"/>
      <c r="C21" s="12" t="s">
        <v>136</v>
      </c>
      <c r="D21" s="12"/>
      <c r="E21" s="12" t="s">
        <v>171</v>
      </c>
      <c r="F21" s="12"/>
      <c r="G21" s="12"/>
      <c r="H21" s="12"/>
      <c r="I21" s="12"/>
      <c r="J21" s="12"/>
      <c r="K21" s="12"/>
      <c r="L21" s="12"/>
      <c r="M21" s="12">
        <v>1</v>
      </c>
      <c r="N21" s="12"/>
      <c r="O21" s="12">
        <v>1</v>
      </c>
      <c r="P21" s="12"/>
      <c r="Q21" s="12">
        <f t="shared" si="0"/>
        <v>2</v>
      </c>
      <c r="R21" s="12"/>
      <c r="S21" s="12"/>
      <c r="T21" s="12"/>
      <c r="U21" s="12"/>
      <c r="V21" s="15"/>
      <c r="W21" s="15"/>
    </row>
    <row r="22" spans="1:23" x14ac:dyDescent="0.25">
      <c r="A22" s="14"/>
      <c r="B22" s="18" t="s">
        <v>135</v>
      </c>
      <c r="C22" s="12" t="s">
        <v>36</v>
      </c>
      <c r="D22" s="12"/>
      <c r="E22" s="12" t="s">
        <v>172</v>
      </c>
      <c r="F22" s="12"/>
      <c r="G22" s="12"/>
      <c r="H22" s="12"/>
      <c r="I22" s="12"/>
      <c r="J22" s="12"/>
      <c r="K22" s="12"/>
      <c r="L22" s="12"/>
      <c r="M22" s="12">
        <v>1</v>
      </c>
      <c r="N22" s="12"/>
      <c r="O22" s="12">
        <v>1</v>
      </c>
      <c r="P22" s="12"/>
      <c r="Q22" s="12">
        <f t="shared" si="0"/>
        <v>2</v>
      </c>
      <c r="R22" s="12"/>
      <c r="S22" s="12"/>
      <c r="T22" s="12"/>
      <c r="U22" s="12"/>
      <c r="V22" s="15"/>
      <c r="W22" s="15"/>
    </row>
    <row r="23" spans="1:23" x14ac:dyDescent="0.25">
      <c r="A23" s="14"/>
      <c r="B23" s="18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5"/>
      <c r="W23" s="15"/>
    </row>
    <row r="24" spans="1:23" x14ac:dyDescent="0.25">
      <c r="A24" s="14">
        <v>42539</v>
      </c>
      <c r="B24" s="18"/>
      <c r="C24" s="12" t="s">
        <v>64</v>
      </c>
      <c r="D24" s="12"/>
      <c r="E24" s="12" t="s">
        <v>176</v>
      </c>
      <c r="F24" s="12"/>
      <c r="G24" s="12">
        <f>5+7</f>
        <v>12</v>
      </c>
      <c r="H24" s="12"/>
      <c r="I24" s="12"/>
      <c r="J24" s="12"/>
      <c r="K24" s="12"/>
      <c r="L24" s="12"/>
      <c r="M24" s="12">
        <v>2</v>
      </c>
      <c r="N24" s="12"/>
      <c r="O24" s="12">
        <v>1</v>
      </c>
      <c r="P24" s="12"/>
      <c r="Q24" s="12">
        <f t="shared" si="0"/>
        <v>15</v>
      </c>
      <c r="R24" s="12"/>
      <c r="S24" s="12"/>
      <c r="T24" s="12"/>
      <c r="U24" s="12"/>
      <c r="V24" s="15"/>
      <c r="W24" s="15"/>
    </row>
    <row r="25" spans="1:23" x14ac:dyDescent="0.25">
      <c r="A25" s="14"/>
      <c r="B25" s="18" t="s">
        <v>135</v>
      </c>
      <c r="C25" s="12" t="s">
        <v>40</v>
      </c>
      <c r="D25" s="12"/>
      <c r="E25" s="12" t="s">
        <v>177</v>
      </c>
      <c r="F25" s="12"/>
      <c r="G25" s="12"/>
      <c r="H25" s="12"/>
      <c r="I25" s="12"/>
      <c r="J25" s="12"/>
      <c r="K25" s="12"/>
      <c r="L25" s="12"/>
      <c r="M25" s="12"/>
      <c r="N25" s="12"/>
      <c r="O25" s="12">
        <v>1</v>
      </c>
      <c r="P25" s="12"/>
      <c r="Q25" s="12">
        <f t="shared" si="0"/>
        <v>1</v>
      </c>
      <c r="R25" s="12"/>
      <c r="S25" s="12"/>
      <c r="T25" s="12"/>
      <c r="U25" s="12"/>
      <c r="V25" s="15"/>
      <c r="W25" s="15"/>
    </row>
    <row r="26" spans="1:23" x14ac:dyDescent="0.25">
      <c r="A26" s="14"/>
      <c r="B26" s="18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5"/>
      <c r="W26" s="15"/>
    </row>
    <row r="27" spans="1:23" x14ac:dyDescent="0.25">
      <c r="A27" s="14"/>
      <c r="B27" s="18"/>
      <c r="C27" s="12" t="s">
        <v>57</v>
      </c>
      <c r="D27" s="12"/>
      <c r="E27" s="12" t="s">
        <v>176</v>
      </c>
      <c r="F27" s="12"/>
      <c r="G27" s="12"/>
      <c r="H27" s="12"/>
      <c r="I27" s="12"/>
      <c r="J27" s="12"/>
      <c r="K27" s="12"/>
      <c r="L27" s="12"/>
      <c r="M27" s="12">
        <v>1</v>
      </c>
      <c r="N27" s="12"/>
      <c r="O27" s="12">
        <v>1</v>
      </c>
      <c r="P27" s="12"/>
      <c r="Q27" s="12">
        <f t="shared" si="0"/>
        <v>2</v>
      </c>
      <c r="R27" s="12"/>
      <c r="S27" s="12"/>
      <c r="T27" s="12"/>
      <c r="U27" s="12"/>
      <c r="V27" s="15"/>
      <c r="W27" s="15"/>
    </row>
    <row r="28" spans="1:23" x14ac:dyDescent="0.25">
      <c r="A28" s="14"/>
      <c r="B28" s="18" t="s">
        <v>147</v>
      </c>
      <c r="C28" s="12" t="s">
        <v>94</v>
      </c>
      <c r="D28" s="12"/>
      <c r="E28" s="12" t="s">
        <v>177</v>
      </c>
      <c r="F28" s="12"/>
      <c r="G28" s="12"/>
      <c r="H28" s="12"/>
      <c r="I28" s="12"/>
      <c r="J28" s="12"/>
      <c r="K28" s="12"/>
      <c r="L28" s="12"/>
      <c r="M28" s="12">
        <v>1</v>
      </c>
      <c r="N28" s="12"/>
      <c r="O28" s="12">
        <v>1</v>
      </c>
      <c r="P28" s="12"/>
      <c r="Q28" s="12">
        <f t="shared" si="0"/>
        <v>2</v>
      </c>
      <c r="R28" s="12"/>
      <c r="S28" s="12"/>
      <c r="T28" s="12"/>
      <c r="U28" s="12"/>
      <c r="V28" s="15"/>
      <c r="W28" s="15"/>
    </row>
    <row r="29" spans="1:23" x14ac:dyDescent="0.25">
      <c r="A29" s="14"/>
      <c r="B29" s="18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5"/>
      <c r="W29" s="15"/>
    </row>
    <row r="30" spans="1:23" x14ac:dyDescent="0.25">
      <c r="A30" s="14"/>
      <c r="B30" s="18"/>
      <c r="C30" s="12" t="s">
        <v>17</v>
      </c>
      <c r="D30" s="12"/>
      <c r="E30" s="12" t="s">
        <v>176</v>
      </c>
      <c r="F30" s="12"/>
      <c r="G30" s="12"/>
      <c r="H30" s="12"/>
      <c r="I30" s="12"/>
      <c r="J30" s="12"/>
      <c r="K30" s="12"/>
      <c r="L30" s="12"/>
      <c r="M30" s="12">
        <v>1</v>
      </c>
      <c r="N30" s="12"/>
      <c r="O30" s="12">
        <v>1</v>
      </c>
      <c r="P30" s="12"/>
      <c r="Q30" s="12">
        <f t="shared" si="0"/>
        <v>2</v>
      </c>
      <c r="R30" s="12"/>
      <c r="S30" s="12"/>
      <c r="T30" s="12"/>
      <c r="U30" s="12"/>
      <c r="V30" s="15"/>
      <c r="W30" s="15"/>
    </row>
    <row r="31" spans="1:23" x14ac:dyDescent="0.25">
      <c r="A31" s="14"/>
      <c r="B31" s="18" t="s">
        <v>147</v>
      </c>
      <c r="C31" s="12" t="s">
        <v>49</v>
      </c>
      <c r="D31" s="12"/>
      <c r="E31" s="12" t="s">
        <v>177</v>
      </c>
      <c r="F31" s="12"/>
      <c r="G31" s="12"/>
      <c r="H31" s="12"/>
      <c r="I31" s="12"/>
      <c r="J31" s="12"/>
      <c r="K31" s="12"/>
      <c r="L31" s="12"/>
      <c r="M31" s="12">
        <v>1</v>
      </c>
      <c r="N31" s="12"/>
      <c r="O31" s="12">
        <v>1</v>
      </c>
      <c r="P31" s="12"/>
      <c r="Q31" s="12">
        <f t="shared" si="0"/>
        <v>2</v>
      </c>
      <c r="R31" s="12"/>
      <c r="S31" s="12"/>
      <c r="T31" s="12"/>
      <c r="U31" s="12"/>
      <c r="V31" s="15"/>
      <c r="W31" s="15"/>
    </row>
    <row r="32" spans="1:23" x14ac:dyDescent="0.25">
      <c r="A32" s="14"/>
      <c r="B32" s="18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5"/>
      <c r="W32" s="15"/>
    </row>
    <row r="33" spans="1:23" x14ac:dyDescent="0.25">
      <c r="A33" s="14"/>
      <c r="B33" s="18"/>
      <c r="C33" s="12" t="s">
        <v>81</v>
      </c>
      <c r="D33" s="12"/>
      <c r="E33" s="12" t="s">
        <v>180</v>
      </c>
      <c r="F33" s="12"/>
      <c r="G33" s="12"/>
      <c r="H33" s="12"/>
      <c r="I33" s="12"/>
      <c r="J33" s="12"/>
      <c r="K33" s="12"/>
      <c r="L33" s="12"/>
      <c r="M33" s="12">
        <v>1</v>
      </c>
      <c r="N33" s="12"/>
      <c r="O33" s="12">
        <v>1</v>
      </c>
      <c r="P33" s="12"/>
      <c r="Q33" s="12">
        <f t="shared" si="0"/>
        <v>2</v>
      </c>
      <c r="R33" s="12"/>
      <c r="S33" s="12"/>
      <c r="T33" s="12"/>
      <c r="U33" s="12"/>
      <c r="V33" s="15"/>
      <c r="W33" s="15"/>
    </row>
    <row r="34" spans="1:23" x14ac:dyDescent="0.25">
      <c r="A34" s="14"/>
      <c r="B34" s="18" t="s">
        <v>149</v>
      </c>
      <c r="C34" s="12" t="s">
        <v>105</v>
      </c>
      <c r="D34" s="12"/>
      <c r="E34" s="12"/>
      <c r="F34" s="12"/>
      <c r="G34" s="12"/>
      <c r="H34" s="12"/>
      <c r="I34" s="12"/>
      <c r="J34" s="12"/>
      <c r="K34" s="12"/>
      <c r="L34" s="12"/>
      <c r="M34" s="12">
        <v>1</v>
      </c>
      <c r="N34" s="12"/>
      <c r="O34" s="12">
        <v>1</v>
      </c>
      <c r="P34" s="12"/>
      <c r="Q34" s="12">
        <f t="shared" si="0"/>
        <v>2</v>
      </c>
      <c r="R34" s="12"/>
      <c r="S34" s="12"/>
      <c r="T34" s="12"/>
      <c r="U34" s="12"/>
      <c r="V34" s="15"/>
      <c r="W34" s="15"/>
    </row>
    <row r="35" spans="1:23" x14ac:dyDescent="0.25">
      <c r="A35" s="14"/>
      <c r="B35" s="18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15"/>
    </row>
    <row r="36" spans="1:23" x14ac:dyDescent="0.25">
      <c r="A36" s="14">
        <v>42540</v>
      </c>
      <c r="B36" s="18"/>
      <c r="C36" s="12" t="s">
        <v>179</v>
      </c>
      <c r="D36" s="12"/>
      <c r="E36" s="12" t="s">
        <v>181</v>
      </c>
      <c r="F36" s="12"/>
      <c r="G36" s="12"/>
      <c r="H36" s="12"/>
      <c r="I36" s="12"/>
      <c r="J36" s="12"/>
      <c r="K36" s="12"/>
      <c r="L36" s="12"/>
      <c r="M36" s="12">
        <v>1</v>
      </c>
      <c r="N36" s="12"/>
      <c r="O36" s="12">
        <v>1</v>
      </c>
      <c r="P36" s="12"/>
      <c r="Q36" s="12">
        <f t="shared" si="0"/>
        <v>2</v>
      </c>
      <c r="R36" s="12"/>
      <c r="S36" s="12"/>
      <c r="T36" s="12"/>
      <c r="U36" s="12"/>
      <c r="V36" s="15"/>
      <c r="W36" s="15"/>
    </row>
    <row r="37" spans="1:23" x14ac:dyDescent="0.25">
      <c r="A37" s="14"/>
      <c r="B37" s="18" t="s">
        <v>135</v>
      </c>
      <c r="C37" s="12" t="s">
        <v>88</v>
      </c>
      <c r="D37" s="12"/>
      <c r="E37" s="12" t="s">
        <v>182</v>
      </c>
      <c r="F37" s="12"/>
      <c r="G37" s="12"/>
      <c r="H37" s="12"/>
      <c r="I37" s="12"/>
      <c r="J37" s="12"/>
      <c r="K37" s="12"/>
      <c r="L37" s="12"/>
      <c r="M37" s="12">
        <v>1</v>
      </c>
      <c r="N37" s="12"/>
      <c r="O37" s="12">
        <v>1</v>
      </c>
      <c r="P37" s="12"/>
      <c r="Q37" s="12">
        <f t="shared" si="0"/>
        <v>2</v>
      </c>
      <c r="R37" s="12"/>
      <c r="S37" s="12"/>
      <c r="T37" s="12"/>
      <c r="U37" s="12"/>
      <c r="V37" s="15"/>
      <c r="W37" s="15"/>
    </row>
    <row r="38" spans="1:23" x14ac:dyDescent="0.25">
      <c r="A38" s="14"/>
      <c r="B38" s="18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5"/>
      <c r="W38" s="15"/>
    </row>
    <row r="39" spans="1:23" x14ac:dyDescent="0.25">
      <c r="A39" s="14">
        <v>42542</v>
      </c>
      <c r="B39" s="18"/>
      <c r="C39" s="12" t="s">
        <v>64</v>
      </c>
      <c r="D39" s="12"/>
      <c r="E39" s="12" t="s">
        <v>183</v>
      </c>
      <c r="F39" s="12"/>
      <c r="G39" s="12">
        <f>5+3</f>
        <v>8</v>
      </c>
      <c r="H39" s="12"/>
      <c r="I39" s="12"/>
      <c r="J39" s="12"/>
      <c r="K39" s="12"/>
      <c r="L39" s="12"/>
      <c r="M39" s="12">
        <v>2</v>
      </c>
      <c r="N39" s="12"/>
      <c r="O39" s="12">
        <v>1</v>
      </c>
      <c r="P39" s="12"/>
      <c r="Q39" s="12">
        <f t="shared" si="0"/>
        <v>11</v>
      </c>
      <c r="R39" s="12"/>
      <c r="S39" s="12"/>
      <c r="T39" s="12"/>
      <c r="U39" s="12"/>
      <c r="V39" s="15"/>
      <c r="W39" s="15"/>
    </row>
    <row r="40" spans="1:23" x14ac:dyDescent="0.25">
      <c r="A40" s="14"/>
      <c r="B40" s="18" t="s">
        <v>135</v>
      </c>
      <c r="C40" s="12" t="s">
        <v>5</v>
      </c>
      <c r="D40" s="12"/>
      <c r="E40" s="12" t="s">
        <v>184</v>
      </c>
      <c r="F40" s="12"/>
      <c r="G40" s="12"/>
      <c r="H40" s="12"/>
      <c r="I40" s="12"/>
      <c r="J40" s="12"/>
      <c r="K40" s="12"/>
      <c r="L40" s="12"/>
      <c r="M40" s="12"/>
      <c r="N40" s="12"/>
      <c r="O40" s="12">
        <v>1</v>
      </c>
      <c r="P40" s="12"/>
      <c r="Q40" s="12">
        <f t="shared" si="0"/>
        <v>1</v>
      </c>
      <c r="R40" s="12"/>
      <c r="S40" s="12"/>
      <c r="T40" s="12"/>
      <c r="U40" s="12"/>
      <c r="V40" s="15"/>
      <c r="W40" s="15"/>
    </row>
    <row r="41" spans="1:23" x14ac:dyDescent="0.25">
      <c r="A41" s="14"/>
      <c r="B41" s="18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5"/>
      <c r="W41" s="15"/>
    </row>
    <row r="42" spans="1:23" x14ac:dyDescent="0.25">
      <c r="A42" s="14">
        <v>42547</v>
      </c>
      <c r="B42" s="18"/>
      <c r="C42" s="29" t="s">
        <v>148</v>
      </c>
      <c r="D42" s="12"/>
      <c r="E42" s="12" t="s">
        <v>189</v>
      </c>
      <c r="F42" s="12"/>
      <c r="G42" s="12"/>
      <c r="H42" s="12"/>
      <c r="I42" s="12"/>
      <c r="J42" s="12"/>
      <c r="K42" s="12"/>
      <c r="L42" s="12"/>
      <c r="M42" s="12"/>
      <c r="N42" s="12"/>
      <c r="O42" s="12">
        <v>1</v>
      </c>
      <c r="P42" s="12"/>
      <c r="Q42" s="12">
        <f t="shared" si="0"/>
        <v>1</v>
      </c>
      <c r="R42" s="12"/>
      <c r="S42" s="12"/>
      <c r="T42" s="12"/>
      <c r="U42" s="12"/>
      <c r="V42" s="15"/>
      <c r="W42" s="15"/>
    </row>
    <row r="43" spans="1:23" x14ac:dyDescent="0.25">
      <c r="A43" s="14"/>
      <c r="B43" s="18" t="s">
        <v>147</v>
      </c>
      <c r="C43" s="29" t="s">
        <v>76</v>
      </c>
      <c r="D43" s="12"/>
      <c r="E43" s="12" t="s">
        <v>190</v>
      </c>
      <c r="F43" s="12"/>
      <c r="G43" s="12">
        <f>5+7</f>
        <v>12</v>
      </c>
      <c r="H43" s="12"/>
      <c r="I43" s="12"/>
      <c r="J43" s="12"/>
      <c r="K43" s="12"/>
      <c r="L43" s="12"/>
      <c r="M43" s="12">
        <v>2</v>
      </c>
      <c r="N43" s="12"/>
      <c r="O43" s="12">
        <v>1</v>
      </c>
      <c r="P43" s="12"/>
      <c r="Q43" s="12">
        <f t="shared" si="0"/>
        <v>15</v>
      </c>
      <c r="R43" s="12"/>
      <c r="S43" s="12"/>
      <c r="T43" s="12"/>
      <c r="U43" s="12"/>
      <c r="V43" s="15"/>
      <c r="W43" s="15"/>
    </row>
    <row r="44" spans="1:23" x14ac:dyDescent="0.25">
      <c r="A44" s="14"/>
      <c r="B44" s="18"/>
      <c r="C44" s="29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5"/>
      <c r="W44" s="15"/>
    </row>
    <row r="45" spans="1:23" s="33" customFormat="1" x14ac:dyDescent="0.25">
      <c r="A45" s="30">
        <v>42566</v>
      </c>
      <c r="B45" s="31"/>
      <c r="C45" s="29" t="s">
        <v>36</v>
      </c>
      <c r="D45" s="29"/>
      <c r="E45" s="29" t="s">
        <v>194</v>
      </c>
      <c r="F45" s="29"/>
      <c r="G45" s="29"/>
      <c r="H45" s="29"/>
      <c r="I45" s="29"/>
      <c r="J45" s="29"/>
      <c r="K45" s="29"/>
      <c r="L45" s="29"/>
      <c r="M45" s="29">
        <v>1</v>
      </c>
      <c r="N45" s="29"/>
      <c r="O45" s="29">
        <v>1</v>
      </c>
      <c r="P45" s="29"/>
      <c r="Q45" s="29">
        <f t="shared" si="0"/>
        <v>2</v>
      </c>
      <c r="R45" s="29"/>
      <c r="S45" s="12"/>
      <c r="T45" s="29"/>
      <c r="U45" s="29"/>
      <c r="V45" s="32"/>
      <c r="W45" s="32"/>
    </row>
    <row r="46" spans="1:23" s="33" customFormat="1" x14ac:dyDescent="0.25">
      <c r="A46" s="30"/>
      <c r="B46" s="31" t="s">
        <v>135</v>
      </c>
      <c r="C46" s="29" t="s">
        <v>192</v>
      </c>
      <c r="D46" s="29"/>
      <c r="E46" s="29" t="s">
        <v>195</v>
      </c>
      <c r="F46" s="29"/>
      <c r="G46" s="29"/>
      <c r="H46" s="29"/>
      <c r="I46" s="29"/>
      <c r="J46" s="29"/>
      <c r="K46" s="29"/>
      <c r="L46" s="29"/>
      <c r="M46" s="29">
        <v>1</v>
      </c>
      <c r="N46" s="29"/>
      <c r="O46" s="29">
        <v>1</v>
      </c>
      <c r="P46" s="29"/>
      <c r="Q46" s="29">
        <f t="shared" si="0"/>
        <v>2</v>
      </c>
      <c r="R46" s="29"/>
      <c r="S46" s="12"/>
      <c r="T46" s="29"/>
      <c r="U46" s="29"/>
      <c r="V46" s="32"/>
      <c r="W46" s="32"/>
    </row>
    <row r="47" spans="1:23" s="33" customFormat="1" x14ac:dyDescent="0.25">
      <c r="A47" s="30"/>
      <c r="B47" s="31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12"/>
      <c r="T47" s="29"/>
      <c r="U47" s="29"/>
      <c r="V47" s="32"/>
      <c r="W47" s="32"/>
    </row>
    <row r="48" spans="1:23" s="33" customFormat="1" x14ac:dyDescent="0.25">
      <c r="A48" s="30">
        <v>42568</v>
      </c>
      <c r="B48" s="31"/>
      <c r="C48" s="29" t="s">
        <v>40</v>
      </c>
      <c r="D48" s="29"/>
      <c r="E48" s="29" t="s">
        <v>202</v>
      </c>
      <c r="F48" s="29"/>
      <c r="G48" s="29">
        <f>5+5</f>
        <v>10</v>
      </c>
      <c r="H48" s="29"/>
      <c r="I48" s="29"/>
      <c r="J48" s="29"/>
      <c r="K48" s="29"/>
      <c r="L48" s="29"/>
      <c r="M48" s="29">
        <v>2</v>
      </c>
      <c r="N48" s="29"/>
      <c r="O48" s="29">
        <v>1</v>
      </c>
      <c r="P48" s="29"/>
      <c r="Q48" s="29">
        <f t="shared" si="0"/>
        <v>13</v>
      </c>
      <c r="R48" s="29"/>
      <c r="S48" s="12"/>
      <c r="T48" s="29"/>
      <c r="U48" s="29"/>
      <c r="V48" s="32"/>
      <c r="W48" s="32"/>
    </row>
    <row r="49" spans="1:23" s="33" customFormat="1" x14ac:dyDescent="0.25">
      <c r="A49" s="30"/>
      <c r="B49" s="31" t="s">
        <v>135</v>
      </c>
      <c r="C49" s="29" t="s">
        <v>81</v>
      </c>
      <c r="D49" s="29"/>
      <c r="E49" s="29" t="s">
        <v>201</v>
      </c>
      <c r="F49" s="29"/>
      <c r="G49" s="29"/>
      <c r="H49" s="29"/>
      <c r="I49" s="29"/>
      <c r="J49" s="29"/>
      <c r="K49" s="29"/>
      <c r="L49" s="29"/>
      <c r="M49" s="29"/>
      <c r="N49" s="29"/>
      <c r="O49" s="29">
        <v>1</v>
      </c>
      <c r="P49" s="29"/>
      <c r="Q49" s="29">
        <f t="shared" si="0"/>
        <v>1</v>
      </c>
      <c r="R49" s="29"/>
      <c r="S49" s="12"/>
      <c r="T49" s="29"/>
      <c r="U49" s="29"/>
      <c r="V49" s="32"/>
      <c r="W49" s="32"/>
    </row>
    <row r="50" spans="1:23" s="33" customFormat="1" x14ac:dyDescent="0.25">
      <c r="A50" s="30"/>
      <c r="B50" s="31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12"/>
      <c r="T50" s="29"/>
      <c r="U50" s="29"/>
      <c r="V50" s="32"/>
      <c r="W50" s="32"/>
    </row>
    <row r="51" spans="1:23" s="33" customFormat="1" x14ac:dyDescent="0.25">
      <c r="A51" s="30"/>
      <c r="B51" s="31"/>
      <c r="C51" s="29" t="s">
        <v>57</v>
      </c>
      <c r="D51" s="29"/>
      <c r="E51" s="29" t="s">
        <v>203</v>
      </c>
      <c r="F51" s="29"/>
      <c r="G51" s="29"/>
      <c r="H51" s="29"/>
      <c r="I51" s="29"/>
      <c r="J51" s="29"/>
      <c r="K51" s="29"/>
      <c r="L51" s="29"/>
      <c r="M51" s="29">
        <v>1</v>
      </c>
      <c r="N51" s="29"/>
      <c r="O51" s="29">
        <v>1</v>
      </c>
      <c r="P51" s="29"/>
      <c r="Q51" s="29">
        <f t="shared" si="0"/>
        <v>2</v>
      </c>
      <c r="R51" s="29"/>
      <c r="S51" s="12"/>
      <c r="T51" s="29"/>
      <c r="U51" s="29"/>
      <c r="V51" s="32"/>
      <c r="W51" s="32"/>
    </row>
    <row r="52" spans="1:23" s="33" customFormat="1" x14ac:dyDescent="0.25">
      <c r="A52" s="30"/>
      <c r="B52" s="31" t="s">
        <v>135</v>
      </c>
      <c r="C52" s="29" t="s">
        <v>173</v>
      </c>
      <c r="D52" s="29"/>
      <c r="E52" s="29" t="s">
        <v>204</v>
      </c>
      <c r="F52" s="29"/>
      <c r="G52" s="29"/>
      <c r="H52" s="29"/>
      <c r="I52" s="29"/>
      <c r="J52" s="29"/>
      <c r="K52" s="29"/>
      <c r="L52" s="29"/>
      <c r="M52" s="29">
        <v>1</v>
      </c>
      <c r="N52" s="29"/>
      <c r="O52" s="29">
        <v>1</v>
      </c>
      <c r="P52" s="29"/>
      <c r="Q52" s="29">
        <f t="shared" si="0"/>
        <v>2</v>
      </c>
      <c r="R52" s="29"/>
      <c r="S52" s="12"/>
      <c r="T52" s="29"/>
      <c r="U52" s="29"/>
      <c r="V52" s="32"/>
      <c r="W52" s="32"/>
    </row>
    <row r="53" spans="1:23" s="33" customFormat="1" x14ac:dyDescent="0.25">
      <c r="A53" s="30"/>
      <c r="B53" s="31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12"/>
      <c r="T53" s="29"/>
      <c r="U53" s="29"/>
      <c r="V53" s="32"/>
      <c r="W53" s="32"/>
    </row>
    <row r="54" spans="1:23" s="33" customFormat="1" x14ac:dyDescent="0.25">
      <c r="A54" s="30">
        <v>42570</v>
      </c>
      <c r="B54" s="31"/>
      <c r="C54" s="29" t="s">
        <v>13</v>
      </c>
      <c r="D54" s="29"/>
      <c r="E54" s="29" t="s">
        <v>205</v>
      </c>
      <c r="F54" s="29"/>
      <c r="G54" s="29"/>
      <c r="H54" s="29"/>
      <c r="I54" s="29"/>
      <c r="J54" s="29"/>
      <c r="K54" s="29"/>
      <c r="L54" s="29"/>
      <c r="M54" s="29"/>
      <c r="N54" s="29"/>
      <c r="O54" s="29">
        <v>1</v>
      </c>
      <c r="P54" s="29"/>
      <c r="Q54" s="29">
        <f t="shared" si="0"/>
        <v>1</v>
      </c>
      <c r="R54" s="29"/>
      <c r="S54" s="12"/>
      <c r="T54" s="29"/>
      <c r="U54" s="29"/>
      <c r="V54" s="32"/>
      <c r="W54" s="32"/>
    </row>
    <row r="55" spans="1:23" s="33" customFormat="1" x14ac:dyDescent="0.25">
      <c r="A55" s="30"/>
      <c r="B55" s="31" t="s">
        <v>135</v>
      </c>
      <c r="C55" s="29" t="s">
        <v>26</v>
      </c>
      <c r="D55" s="29"/>
      <c r="E55" s="29" t="s">
        <v>206</v>
      </c>
      <c r="F55" s="29"/>
      <c r="G55" s="29">
        <f>5+5</f>
        <v>10</v>
      </c>
      <c r="H55" s="29"/>
      <c r="I55" s="29"/>
      <c r="J55" s="29"/>
      <c r="K55" s="29"/>
      <c r="L55" s="29"/>
      <c r="M55" s="29">
        <v>2</v>
      </c>
      <c r="N55" s="29"/>
      <c r="O55" s="29">
        <v>1</v>
      </c>
      <c r="P55" s="29"/>
      <c r="Q55" s="29">
        <f t="shared" si="0"/>
        <v>13</v>
      </c>
      <c r="R55" s="29"/>
      <c r="S55" s="12"/>
      <c r="T55" s="29"/>
      <c r="U55" s="29"/>
      <c r="V55" s="32"/>
      <c r="W55" s="32"/>
    </row>
    <row r="56" spans="1:23" s="33" customFormat="1" x14ac:dyDescent="0.25">
      <c r="A56" s="30"/>
      <c r="B56" s="31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12"/>
      <c r="T56" s="29"/>
      <c r="U56" s="29"/>
      <c r="V56" s="32"/>
      <c r="W56" s="32"/>
    </row>
    <row r="57" spans="1:23" s="33" customFormat="1" x14ac:dyDescent="0.25">
      <c r="A57" s="30"/>
      <c r="B57" s="31"/>
      <c r="C57" s="29" t="s">
        <v>5</v>
      </c>
      <c r="D57" s="29"/>
      <c r="E57" s="29" t="s">
        <v>205</v>
      </c>
      <c r="F57" s="29"/>
      <c r="G57" s="29"/>
      <c r="H57" s="29"/>
      <c r="I57" s="29"/>
      <c r="J57" s="29"/>
      <c r="K57" s="29"/>
      <c r="L57" s="29"/>
      <c r="M57" s="29"/>
      <c r="N57" s="29"/>
      <c r="O57" s="29">
        <v>1</v>
      </c>
      <c r="P57" s="29"/>
      <c r="Q57" s="29">
        <f t="shared" si="0"/>
        <v>1</v>
      </c>
      <c r="R57" s="29"/>
      <c r="S57" s="12"/>
      <c r="T57" s="29"/>
      <c r="U57" s="29"/>
      <c r="V57" s="32"/>
      <c r="W57" s="32"/>
    </row>
    <row r="58" spans="1:23" s="33" customFormat="1" x14ac:dyDescent="0.25">
      <c r="A58" s="30"/>
      <c r="B58" s="31" t="s">
        <v>135</v>
      </c>
      <c r="C58" s="29" t="s">
        <v>173</v>
      </c>
      <c r="D58" s="29"/>
      <c r="E58" s="29" t="s">
        <v>206</v>
      </c>
      <c r="F58" s="29"/>
      <c r="G58" s="29">
        <f>5+5</f>
        <v>10</v>
      </c>
      <c r="H58" s="29"/>
      <c r="I58" s="29"/>
      <c r="J58" s="29"/>
      <c r="K58" s="29"/>
      <c r="L58" s="29"/>
      <c r="M58" s="29">
        <v>2</v>
      </c>
      <c r="N58" s="29"/>
      <c r="O58" s="29">
        <v>1</v>
      </c>
      <c r="P58" s="29"/>
      <c r="Q58" s="29">
        <f t="shared" si="0"/>
        <v>13</v>
      </c>
      <c r="R58" s="29"/>
      <c r="S58" s="12"/>
      <c r="T58" s="29"/>
      <c r="U58" s="29"/>
      <c r="V58" s="32"/>
      <c r="W58" s="32"/>
    </row>
    <row r="59" spans="1:23" s="33" customFormat="1" x14ac:dyDescent="0.25">
      <c r="A59" s="30"/>
      <c r="B59" s="31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12"/>
      <c r="T59" s="29"/>
      <c r="U59" s="29"/>
      <c r="V59" s="32"/>
      <c r="W59" s="32"/>
    </row>
    <row r="60" spans="1:23" s="33" customFormat="1" x14ac:dyDescent="0.25">
      <c r="A60" s="30">
        <v>42573</v>
      </c>
      <c r="B60" s="31"/>
      <c r="C60" s="29" t="s">
        <v>57</v>
      </c>
      <c r="D60" s="29"/>
      <c r="E60" s="29" t="s">
        <v>207</v>
      </c>
      <c r="F60" s="29"/>
      <c r="G60" s="29">
        <f>5+1</f>
        <v>6</v>
      </c>
      <c r="H60" s="29"/>
      <c r="I60" s="29"/>
      <c r="J60" s="29"/>
      <c r="K60" s="29"/>
      <c r="L60" s="29"/>
      <c r="M60" s="29">
        <v>2</v>
      </c>
      <c r="N60" s="29"/>
      <c r="O60" s="29">
        <v>1</v>
      </c>
      <c r="P60" s="29"/>
      <c r="Q60" s="29">
        <f t="shared" si="0"/>
        <v>9</v>
      </c>
      <c r="R60" s="29"/>
      <c r="S60" s="12"/>
      <c r="T60" s="29"/>
      <c r="U60" s="29"/>
      <c r="V60" s="32"/>
      <c r="W60" s="32"/>
    </row>
    <row r="61" spans="1:23" s="33" customFormat="1" x14ac:dyDescent="0.25">
      <c r="A61" s="30"/>
      <c r="B61" s="31" t="s">
        <v>135</v>
      </c>
      <c r="C61" s="29" t="s">
        <v>192</v>
      </c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>
        <v>1</v>
      </c>
      <c r="P61" s="29"/>
      <c r="Q61" s="29">
        <f t="shared" si="0"/>
        <v>1</v>
      </c>
      <c r="R61" s="29"/>
      <c r="S61" s="12"/>
      <c r="T61" s="29"/>
      <c r="U61" s="29"/>
      <c r="V61" s="32"/>
      <c r="W61" s="32"/>
    </row>
    <row r="62" spans="1:23" s="33" customFormat="1" x14ac:dyDescent="0.25">
      <c r="A62" s="30"/>
      <c r="B62" s="31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12"/>
      <c r="T62" s="29"/>
      <c r="U62" s="29"/>
      <c r="V62" s="32"/>
      <c r="W62" s="32"/>
    </row>
    <row r="63" spans="1:23" s="33" customFormat="1" x14ac:dyDescent="0.25">
      <c r="A63" s="30"/>
      <c r="B63" s="31"/>
      <c r="C63" s="29" t="s">
        <v>200</v>
      </c>
      <c r="D63" s="29"/>
      <c r="E63" s="29" t="s">
        <v>208</v>
      </c>
      <c r="F63" s="29"/>
      <c r="G63" s="29"/>
      <c r="H63" s="29"/>
      <c r="I63" s="29"/>
      <c r="J63" s="29"/>
      <c r="K63" s="29"/>
      <c r="L63" s="29"/>
      <c r="M63" s="29">
        <v>1</v>
      </c>
      <c r="N63" s="29"/>
      <c r="O63" s="29">
        <v>1</v>
      </c>
      <c r="P63" s="29"/>
      <c r="Q63" s="29">
        <f t="shared" si="0"/>
        <v>2</v>
      </c>
      <c r="R63" s="29"/>
      <c r="S63" s="12"/>
      <c r="T63" s="29"/>
      <c r="U63" s="29"/>
      <c r="V63" s="32"/>
      <c r="W63" s="32"/>
    </row>
    <row r="64" spans="1:23" s="33" customFormat="1" x14ac:dyDescent="0.25">
      <c r="A64" s="30"/>
      <c r="B64" s="31" t="s">
        <v>135</v>
      </c>
      <c r="C64" s="29" t="s">
        <v>36</v>
      </c>
      <c r="D64" s="29"/>
      <c r="E64" s="29" t="s">
        <v>209</v>
      </c>
      <c r="F64" s="29"/>
      <c r="G64" s="29"/>
      <c r="H64" s="29"/>
      <c r="I64" s="29"/>
      <c r="J64" s="29"/>
      <c r="K64" s="29"/>
      <c r="L64" s="29"/>
      <c r="M64" s="29">
        <v>1</v>
      </c>
      <c r="N64" s="29"/>
      <c r="O64" s="29">
        <v>1</v>
      </c>
      <c r="P64" s="29"/>
      <c r="Q64" s="29">
        <f t="shared" si="0"/>
        <v>2</v>
      </c>
      <c r="R64" s="29"/>
      <c r="S64" s="12"/>
      <c r="T64" s="29"/>
      <c r="U64" s="29"/>
      <c r="V64" s="32"/>
      <c r="W64" s="32"/>
    </row>
    <row r="65" spans="1:23" s="33" customFormat="1" x14ac:dyDescent="0.25">
      <c r="A65" s="30"/>
      <c r="B65" s="31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12"/>
      <c r="T65" s="29"/>
      <c r="U65" s="29"/>
      <c r="V65" s="32"/>
      <c r="W65" s="32"/>
    </row>
    <row r="66" spans="1:23" s="33" customFormat="1" x14ac:dyDescent="0.25">
      <c r="A66" s="30">
        <v>42581</v>
      </c>
      <c r="B66" s="31"/>
      <c r="C66" s="29" t="s">
        <v>165</v>
      </c>
      <c r="D66" s="29"/>
      <c r="E66" s="29" t="s">
        <v>197</v>
      </c>
      <c r="F66" s="29"/>
      <c r="G66" s="29"/>
      <c r="H66" s="29"/>
      <c r="I66" s="29"/>
      <c r="J66" s="29"/>
      <c r="K66" s="29"/>
      <c r="L66" s="29"/>
      <c r="M66" s="29">
        <v>1</v>
      </c>
      <c r="N66" s="29"/>
      <c r="O66" s="29">
        <v>1</v>
      </c>
      <c r="P66" s="29"/>
      <c r="Q66" s="29">
        <f t="shared" si="0"/>
        <v>2</v>
      </c>
      <c r="R66" s="29"/>
      <c r="S66" s="12"/>
      <c r="T66" s="29"/>
      <c r="U66" s="29"/>
      <c r="V66" s="32"/>
      <c r="W66" s="32"/>
    </row>
    <row r="67" spans="1:23" s="33" customFormat="1" x14ac:dyDescent="0.25">
      <c r="A67" s="30"/>
      <c r="B67" s="31" t="s">
        <v>135</v>
      </c>
      <c r="C67" s="29" t="s">
        <v>76</v>
      </c>
      <c r="D67" s="29"/>
      <c r="E67" s="29" t="s">
        <v>198</v>
      </c>
      <c r="F67" s="29"/>
      <c r="G67" s="29"/>
      <c r="H67" s="29"/>
      <c r="I67" s="29"/>
      <c r="J67" s="29"/>
      <c r="K67" s="29"/>
      <c r="L67" s="29"/>
      <c r="M67" s="29">
        <v>1</v>
      </c>
      <c r="N67" s="29"/>
      <c r="O67" s="29">
        <v>1</v>
      </c>
      <c r="P67" s="29"/>
      <c r="Q67" s="29">
        <f t="shared" si="0"/>
        <v>2</v>
      </c>
      <c r="R67" s="29"/>
      <c r="S67" s="12"/>
      <c r="T67" s="29"/>
      <c r="U67" s="29"/>
      <c r="V67" s="32"/>
      <c r="W67" s="32"/>
    </row>
    <row r="68" spans="1:23" s="33" customFormat="1" x14ac:dyDescent="0.25">
      <c r="A68" s="30"/>
      <c r="B68" s="31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12"/>
      <c r="T68" s="29"/>
      <c r="U68" s="29"/>
      <c r="V68" s="32"/>
      <c r="W68" s="32"/>
    </row>
    <row r="69" spans="1:23" s="33" customFormat="1" x14ac:dyDescent="0.25">
      <c r="A69" s="30">
        <v>42594</v>
      </c>
      <c r="B69" s="31"/>
      <c r="C69" s="29" t="s">
        <v>31</v>
      </c>
      <c r="D69" s="29"/>
      <c r="E69" s="29" t="s">
        <v>216</v>
      </c>
      <c r="F69" s="29"/>
      <c r="G69" s="29">
        <f>5+5</f>
        <v>10</v>
      </c>
      <c r="H69" s="29"/>
      <c r="I69" s="29"/>
      <c r="J69" s="29"/>
      <c r="K69" s="29"/>
      <c r="L69" s="29"/>
      <c r="M69" s="29">
        <v>2</v>
      </c>
      <c r="N69" s="29"/>
      <c r="O69" s="29">
        <v>1</v>
      </c>
      <c r="P69" s="29"/>
      <c r="Q69" s="12">
        <f t="shared" si="0"/>
        <v>13</v>
      </c>
      <c r="R69" s="29"/>
      <c r="S69" s="12"/>
      <c r="T69" s="29"/>
      <c r="U69" s="29"/>
      <c r="V69" s="32"/>
      <c r="W69" s="32"/>
    </row>
    <row r="70" spans="1:23" s="33" customFormat="1" x14ac:dyDescent="0.25">
      <c r="A70" s="30"/>
      <c r="B70" s="31" t="s">
        <v>147</v>
      </c>
      <c r="C70" s="29" t="s">
        <v>49</v>
      </c>
      <c r="D70" s="29"/>
      <c r="E70" s="29" t="s">
        <v>217</v>
      </c>
      <c r="F70" s="29"/>
      <c r="G70" s="29"/>
      <c r="H70" s="29"/>
      <c r="I70" s="29"/>
      <c r="J70" s="29"/>
      <c r="K70" s="29"/>
      <c r="L70" s="29"/>
      <c r="M70" s="29"/>
      <c r="N70" s="29"/>
      <c r="O70" s="29">
        <v>1</v>
      </c>
      <c r="P70" s="29"/>
      <c r="Q70" s="12">
        <f t="shared" si="0"/>
        <v>1</v>
      </c>
      <c r="R70" s="29"/>
      <c r="S70" s="12"/>
      <c r="T70" s="29"/>
      <c r="U70" s="29"/>
      <c r="V70" s="32"/>
      <c r="W70" s="32"/>
    </row>
    <row r="71" spans="1:23" s="33" customFormat="1" x14ac:dyDescent="0.25">
      <c r="A71" s="30"/>
      <c r="B71" s="31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12"/>
      <c r="T71" s="29"/>
      <c r="U71" s="29"/>
      <c r="V71" s="32"/>
      <c r="W71" s="32"/>
    </row>
    <row r="72" spans="1:23" x14ac:dyDescent="0.25">
      <c r="A72" s="28">
        <v>42595</v>
      </c>
      <c r="C72" s="12" t="s">
        <v>94</v>
      </c>
      <c r="D72" s="12"/>
      <c r="E72" s="12" t="s">
        <v>218</v>
      </c>
      <c r="F72" s="12"/>
      <c r="G72" s="12"/>
      <c r="H72" s="12"/>
      <c r="I72" s="12"/>
      <c r="J72" s="12"/>
      <c r="K72" s="12"/>
      <c r="L72" s="12"/>
      <c r="M72" s="12"/>
      <c r="N72" s="12"/>
      <c r="O72" s="12">
        <v>1</v>
      </c>
      <c r="P72" s="12"/>
      <c r="Q72" s="12">
        <f t="shared" si="0"/>
        <v>1</v>
      </c>
      <c r="R72" s="12"/>
      <c r="S72" s="12"/>
      <c r="T72" s="12"/>
      <c r="U72" s="12"/>
      <c r="V72" s="15"/>
      <c r="W72" s="15"/>
    </row>
    <row r="73" spans="1:23" x14ac:dyDescent="0.25">
      <c r="B73" s="27" t="s">
        <v>135</v>
      </c>
      <c r="C73" s="12" t="s">
        <v>20</v>
      </c>
      <c r="D73" s="12"/>
      <c r="E73" s="12" t="s">
        <v>219</v>
      </c>
      <c r="F73" s="12"/>
      <c r="G73" s="12">
        <f>5+2</f>
        <v>7</v>
      </c>
      <c r="H73" s="12"/>
      <c r="I73" s="12"/>
      <c r="J73" s="12"/>
      <c r="K73" s="12"/>
      <c r="L73" s="12"/>
      <c r="M73" s="12">
        <v>2</v>
      </c>
      <c r="N73" s="12"/>
      <c r="O73" s="12">
        <v>1</v>
      </c>
      <c r="P73" s="12"/>
      <c r="Q73" s="12">
        <f t="shared" si="0"/>
        <v>10</v>
      </c>
      <c r="R73" s="12"/>
      <c r="S73" s="12"/>
      <c r="T73" s="12"/>
      <c r="U73" s="12"/>
      <c r="V73" s="15"/>
      <c r="W73" s="15"/>
    </row>
    <row r="74" spans="1:23" x14ac:dyDescent="0.25"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5"/>
      <c r="W74" s="15"/>
    </row>
    <row r="75" spans="1:23" x14ac:dyDescent="0.25">
      <c r="C75" s="12" t="s">
        <v>40</v>
      </c>
      <c r="D75" s="12"/>
      <c r="E75" s="12" t="s">
        <v>220</v>
      </c>
      <c r="F75" s="12"/>
      <c r="G75" s="12"/>
      <c r="H75" s="12"/>
      <c r="I75" s="12"/>
      <c r="J75" s="12"/>
      <c r="K75" s="12"/>
      <c r="L75" s="12"/>
      <c r="M75" s="12">
        <v>1</v>
      </c>
      <c r="N75" s="12"/>
      <c r="O75" s="12">
        <v>1</v>
      </c>
      <c r="P75" s="12"/>
      <c r="Q75" s="12">
        <f t="shared" si="0"/>
        <v>2</v>
      </c>
      <c r="R75" s="12"/>
      <c r="S75" s="12"/>
      <c r="T75" s="12"/>
      <c r="U75" s="12"/>
      <c r="V75" s="15"/>
      <c r="W75" s="15"/>
    </row>
    <row r="76" spans="1:23" x14ac:dyDescent="0.25">
      <c r="B76" s="27" t="s">
        <v>135</v>
      </c>
      <c r="C76" s="12" t="s">
        <v>36</v>
      </c>
      <c r="D76" s="12"/>
      <c r="E76" s="12" t="s">
        <v>221</v>
      </c>
      <c r="F76" s="12"/>
      <c r="G76" s="12"/>
      <c r="H76" s="12"/>
      <c r="I76" s="12"/>
      <c r="J76" s="12"/>
      <c r="K76" s="12"/>
      <c r="L76" s="12"/>
      <c r="M76" s="12">
        <v>1</v>
      </c>
      <c r="N76" s="12"/>
      <c r="O76" s="12">
        <v>0</v>
      </c>
      <c r="P76" s="12"/>
      <c r="Q76" s="12">
        <f t="shared" si="0"/>
        <v>1</v>
      </c>
      <c r="R76" s="12"/>
      <c r="S76" s="12"/>
      <c r="T76" s="12"/>
      <c r="U76" s="12"/>
      <c r="V76" s="15"/>
      <c r="W76" s="15"/>
    </row>
    <row r="77" spans="1:23" x14ac:dyDescent="0.25"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5"/>
      <c r="W77" s="15"/>
    </row>
    <row r="78" spans="1:23" x14ac:dyDescent="0.25">
      <c r="A78" s="28">
        <v>42596</v>
      </c>
      <c r="C78" s="12" t="s">
        <v>88</v>
      </c>
      <c r="D78" s="12"/>
      <c r="E78" s="12" t="s">
        <v>223</v>
      </c>
      <c r="F78" s="12"/>
      <c r="G78" s="12"/>
      <c r="H78" s="12"/>
      <c r="I78" s="12"/>
      <c r="J78" s="12"/>
      <c r="K78" s="12"/>
      <c r="L78" s="12"/>
      <c r="M78" s="12">
        <v>1</v>
      </c>
      <c r="N78" s="12"/>
      <c r="O78" s="12">
        <v>1</v>
      </c>
      <c r="P78" s="12"/>
      <c r="Q78" s="12">
        <f t="shared" si="0"/>
        <v>2</v>
      </c>
      <c r="R78" s="12"/>
      <c r="S78" s="12"/>
      <c r="T78" s="12"/>
      <c r="U78" s="12"/>
      <c r="V78" s="15"/>
      <c r="W78" s="15"/>
    </row>
    <row r="79" spans="1:23" x14ac:dyDescent="0.25">
      <c r="B79" s="27" t="s">
        <v>135</v>
      </c>
      <c r="C79" s="12" t="s">
        <v>17</v>
      </c>
      <c r="D79" s="12"/>
      <c r="E79" s="12" t="s">
        <v>224</v>
      </c>
      <c r="F79" s="12"/>
      <c r="G79" s="12"/>
      <c r="H79" s="12"/>
      <c r="I79" s="12"/>
      <c r="J79" s="12"/>
      <c r="K79" s="12"/>
      <c r="L79" s="12"/>
      <c r="M79" s="12">
        <v>1</v>
      </c>
      <c r="N79" s="12"/>
      <c r="O79" s="12">
        <v>1</v>
      </c>
      <c r="P79" s="12"/>
      <c r="Q79" s="12">
        <f t="shared" si="0"/>
        <v>2</v>
      </c>
      <c r="R79" s="12"/>
      <c r="S79" s="12"/>
      <c r="T79" s="12"/>
      <c r="U79" s="12"/>
      <c r="V79" s="15"/>
      <c r="W79" s="15"/>
    </row>
    <row r="80" spans="1:23" x14ac:dyDescent="0.25"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5"/>
      <c r="W80" s="15"/>
    </row>
    <row r="81" spans="1:23" x14ac:dyDescent="0.25">
      <c r="C81" s="12" t="s">
        <v>179</v>
      </c>
      <c r="D81" s="12"/>
      <c r="E81" s="12" t="s">
        <v>223</v>
      </c>
      <c r="F81" s="12"/>
      <c r="G81" s="12"/>
      <c r="H81" s="12"/>
      <c r="I81" s="12"/>
      <c r="J81" s="12"/>
      <c r="K81" s="12"/>
      <c r="L81" s="12"/>
      <c r="M81" s="12">
        <v>1</v>
      </c>
      <c r="N81" s="12"/>
      <c r="O81" s="12">
        <v>0</v>
      </c>
      <c r="P81" s="12"/>
      <c r="Q81" s="12">
        <f t="shared" si="0"/>
        <v>1</v>
      </c>
      <c r="R81" s="12"/>
      <c r="S81" s="12"/>
      <c r="T81" s="12"/>
      <c r="U81" s="12"/>
      <c r="V81" s="15"/>
      <c r="W81" s="15"/>
    </row>
    <row r="82" spans="1:23" x14ac:dyDescent="0.25">
      <c r="B82" s="27" t="s">
        <v>135</v>
      </c>
      <c r="C82" s="12" t="s">
        <v>5</v>
      </c>
      <c r="D82" s="12"/>
      <c r="E82" s="12" t="s">
        <v>224</v>
      </c>
      <c r="F82" s="12"/>
      <c r="G82" s="12"/>
      <c r="H82" s="12"/>
      <c r="I82" s="12"/>
      <c r="J82" s="12"/>
      <c r="K82" s="12"/>
      <c r="L82" s="12"/>
      <c r="M82" s="12">
        <v>1</v>
      </c>
      <c r="N82" s="12"/>
      <c r="O82" s="12">
        <v>0</v>
      </c>
      <c r="P82" s="12"/>
      <c r="Q82" s="12">
        <f t="shared" si="0"/>
        <v>1</v>
      </c>
      <c r="R82" s="12"/>
      <c r="S82" s="12"/>
      <c r="T82" s="12"/>
      <c r="U82" s="12"/>
      <c r="V82" s="15"/>
      <c r="W82" s="15"/>
    </row>
    <row r="83" spans="1:23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5"/>
      <c r="W83" s="15"/>
    </row>
    <row r="84" spans="1:23" x14ac:dyDescent="0.25">
      <c r="A84" s="28">
        <v>42599</v>
      </c>
      <c r="C84" s="12" t="s">
        <v>88</v>
      </c>
      <c r="D84" s="12"/>
      <c r="E84" s="39" t="s">
        <v>225</v>
      </c>
      <c r="F84" s="12"/>
      <c r="G84" s="12">
        <f>5+4</f>
        <v>9</v>
      </c>
      <c r="H84" s="12"/>
      <c r="I84" s="12"/>
      <c r="J84" s="12"/>
      <c r="K84" s="12"/>
      <c r="L84" s="12"/>
      <c r="M84" s="12"/>
      <c r="N84" s="12"/>
      <c r="O84" s="12">
        <v>1</v>
      </c>
      <c r="P84" s="12"/>
      <c r="Q84" s="12">
        <f t="shared" si="0"/>
        <v>10</v>
      </c>
      <c r="R84" s="12"/>
      <c r="S84" s="12"/>
      <c r="T84" s="12"/>
      <c r="U84" s="12"/>
      <c r="V84" s="15"/>
      <c r="W84" s="15"/>
    </row>
    <row r="85" spans="1:23" x14ac:dyDescent="0.25">
      <c r="B85" s="27" t="s">
        <v>135</v>
      </c>
      <c r="C85" s="12" t="s">
        <v>31</v>
      </c>
      <c r="D85" s="12"/>
      <c r="E85" s="39" t="s">
        <v>226</v>
      </c>
      <c r="F85" s="12"/>
      <c r="G85" s="12">
        <f>5+5</f>
        <v>10</v>
      </c>
      <c r="H85" s="12">
        <f>5+5</f>
        <v>10</v>
      </c>
      <c r="I85" s="12"/>
      <c r="J85" s="12"/>
      <c r="K85" s="12"/>
      <c r="L85" s="12"/>
      <c r="M85" s="12">
        <v>2</v>
      </c>
      <c r="N85" s="12"/>
      <c r="O85" s="12">
        <v>1</v>
      </c>
      <c r="P85" s="12"/>
      <c r="Q85" s="12">
        <f t="shared" si="0"/>
        <v>23</v>
      </c>
      <c r="R85" s="12"/>
      <c r="S85" s="12"/>
      <c r="T85" s="12"/>
      <c r="U85" s="12"/>
      <c r="V85" s="15"/>
      <c r="W85" s="15"/>
    </row>
    <row r="86" spans="1:23" x14ac:dyDescent="0.25">
      <c r="C86" s="12"/>
      <c r="D86" s="12"/>
      <c r="E86" s="39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5"/>
      <c r="W86" s="15"/>
    </row>
    <row r="87" spans="1:23" x14ac:dyDescent="0.25">
      <c r="A87" s="28">
        <v>42600</v>
      </c>
      <c r="C87" s="12" t="s">
        <v>228</v>
      </c>
      <c r="D87" s="12"/>
      <c r="E87" s="39" t="s">
        <v>229</v>
      </c>
      <c r="F87" s="12"/>
      <c r="G87" s="12">
        <f>5+10</f>
        <v>15</v>
      </c>
      <c r="H87" s="12"/>
      <c r="I87" s="12"/>
      <c r="J87" s="12"/>
      <c r="K87" s="12"/>
      <c r="L87" s="12"/>
      <c r="M87" s="12">
        <v>2</v>
      </c>
      <c r="N87" s="12"/>
      <c r="O87" s="12">
        <v>1</v>
      </c>
      <c r="P87" s="12"/>
      <c r="Q87" s="12">
        <f t="shared" si="0"/>
        <v>18</v>
      </c>
      <c r="R87" s="12"/>
      <c r="S87" s="12"/>
      <c r="T87" s="12"/>
      <c r="U87" s="12"/>
      <c r="V87" s="15"/>
      <c r="W87" s="15"/>
    </row>
    <row r="88" spans="1:23" x14ac:dyDescent="0.25">
      <c r="B88" s="27" t="s">
        <v>135</v>
      </c>
      <c r="C88" s="12" t="s">
        <v>179</v>
      </c>
      <c r="D88" s="12"/>
      <c r="E88" s="39" t="s">
        <v>227</v>
      </c>
      <c r="F88" s="12"/>
      <c r="G88" s="12">
        <f>5+3</f>
        <v>8</v>
      </c>
      <c r="H88" s="12"/>
      <c r="I88" s="12"/>
      <c r="J88" s="12"/>
      <c r="K88" s="12"/>
      <c r="L88" s="12"/>
      <c r="M88" s="12"/>
      <c r="N88" s="12"/>
      <c r="O88" s="12">
        <v>1</v>
      </c>
      <c r="P88" s="12"/>
      <c r="Q88" s="12">
        <f t="shared" si="0"/>
        <v>9</v>
      </c>
      <c r="R88" s="12"/>
      <c r="S88" s="12"/>
      <c r="T88" s="12"/>
      <c r="U88" s="12"/>
      <c r="V88" s="15"/>
      <c r="W88" s="15"/>
    </row>
    <row r="89" spans="1:23" x14ac:dyDescent="0.25">
      <c r="C89" s="12"/>
      <c r="D89" s="12"/>
      <c r="E8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5"/>
      <c r="W89" s="15"/>
    </row>
    <row r="90" spans="1:23" x14ac:dyDescent="0.25">
      <c r="A90" s="14">
        <v>42601</v>
      </c>
      <c r="C90" s="12" t="s">
        <v>88</v>
      </c>
      <c r="D90" s="12"/>
      <c r="E90" s="39" t="s">
        <v>231</v>
      </c>
      <c r="F90" s="12"/>
      <c r="G90" s="12">
        <f>5+12</f>
        <v>17</v>
      </c>
      <c r="H90" s="12"/>
      <c r="I90" s="12"/>
      <c r="J90" s="12"/>
      <c r="K90" s="12"/>
      <c r="L90" s="12"/>
      <c r="M90" s="12">
        <v>2</v>
      </c>
      <c r="N90" s="12"/>
      <c r="O90" s="12">
        <v>1</v>
      </c>
      <c r="P90" s="12"/>
      <c r="Q90" s="12">
        <f t="shared" si="0"/>
        <v>20</v>
      </c>
      <c r="R90" s="12"/>
      <c r="S90" s="12"/>
      <c r="T90" s="12"/>
      <c r="U90" s="12"/>
      <c r="V90" s="15"/>
      <c r="W90" s="15"/>
    </row>
    <row r="91" spans="1:23" x14ac:dyDescent="0.25">
      <c r="A91" s="14"/>
      <c r="B91" s="27" t="s">
        <v>135</v>
      </c>
      <c r="C91" s="12" t="s">
        <v>26</v>
      </c>
      <c r="D91" s="12"/>
      <c r="E91" s="39" t="s">
        <v>232</v>
      </c>
      <c r="F91" s="12"/>
      <c r="G91" s="12">
        <v>5</v>
      </c>
      <c r="H91" s="12"/>
      <c r="I91" s="12"/>
      <c r="J91" s="12"/>
      <c r="K91" s="12"/>
      <c r="L91" s="12"/>
      <c r="M91" s="12"/>
      <c r="N91" s="12"/>
      <c r="O91" s="12">
        <v>1</v>
      </c>
      <c r="P91" s="12"/>
      <c r="Q91" s="12">
        <f t="shared" si="0"/>
        <v>6</v>
      </c>
      <c r="R91" s="12"/>
      <c r="S91" s="12"/>
      <c r="T91" s="12"/>
      <c r="U91" s="12"/>
      <c r="V91" s="15"/>
      <c r="W91" s="15"/>
    </row>
    <row r="92" spans="1:23" x14ac:dyDescent="0.25">
      <c r="A92" s="14"/>
      <c r="C92" s="12"/>
      <c r="D92" s="12"/>
      <c r="E9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5"/>
      <c r="W92" s="15"/>
    </row>
    <row r="93" spans="1:23" s="33" customFormat="1" x14ac:dyDescent="0.25">
      <c r="A93" s="30">
        <v>42603</v>
      </c>
      <c r="B93" s="31"/>
      <c r="C93" s="29" t="s">
        <v>17</v>
      </c>
      <c r="D93" s="29"/>
      <c r="E93" s="39" t="s">
        <v>233</v>
      </c>
      <c r="F93" s="29"/>
      <c r="G93" s="29"/>
      <c r="H93" s="29"/>
      <c r="I93" s="29"/>
      <c r="J93" s="29"/>
      <c r="K93" s="29"/>
      <c r="L93" s="29"/>
      <c r="M93" s="29">
        <v>1</v>
      </c>
      <c r="N93" s="29"/>
      <c r="O93" s="29">
        <v>1</v>
      </c>
      <c r="P93" s="29"/>
      <c r="Q93" s="29">
        <f>SUM(G93:O93)</f>
        <v>2</v>
      </c>
      <c r="R93" s="29"/>
      <c r="S93" s="12"/>
      <c r="T93" s="29"/>
      <c r="U93" s="29"/>
      <c r="V93" s="32"/>
      <c r="W93" s="32"/>
    </row>
    <row r="94" spans="1:23" x14ac:dyDescent="0.25">
      <c r="A94" s="14"/>
      <c r="B94" s="18" t="s">
        <v>149</v>
      </c>
      <c r="C94" s="29" t="s">
        <v>81</v>
      </c>
      <c r="D94" s="12"/>
      <c r="E94"/>
      <c r="F94" s="12"/>
      <c r="G94" s="12"/>
      <c r="H94" s="12"/>
      <c r="I94" s="12"/>
      <c r="J94" s="12"/>
      <c r="K94" s="12"/>
      <c r="L94" s="12"/>
      <c r="M94" s="12">
        <v>1</v>
      </c>
      <c r="N94" s="12"/>
      <c r="O94" s="12">
        <v>1</v>
      </c>
      <c r="P94" s="12"/>
      <c r="Q94" s="12">
        <f>SUM(G94:O94)</f>
        <v>2</v>
      </c>
      <c r="R94" s="12"/>
      <c r="S94" s="12"/>
      <c r="T94" s="12"/>
      <c r="U94" s="12"/>
      <c r="V94" s="15"/>
      <c r="W94" s="15"/>
    </row>
    <row r="95" spans="1:23" x14ac:dyDescent="0.25">
      <c r="A95" s="14"/>
      <c r="B95" s="18"/>
      <c r="C95" s="12"/>
      <c r="D95" s="12"/>
      <c r="E95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5"/>
      <c r="W95" s="15"/>
    </row>
    <row r="96" spans="1:23" x14ac:dyDescent="0.25">
      <c r="A96" s="14">
        <v>42609</v>
      </c>
      <c r="B96" s="18"/>
      <c r="C96" s="12" t="s">
        <v>81</v>
      </c>
      <c r="D96" s="12"/>
      <c r="E96" s="12" t="s">
        <v>237</v>
      </c>
      <c r="F96" s="12"/>
      <c r="G96" s="12"/>
      <c r="H96" s="12"/>
      <c r="I96" s="12"/>
      <c r="J96" s="12"/>
      <c r="K96" s="12"/>
      <c r="L96" s="12"/>
      <c r="M96" s="12"/>
      <c r="N96" s="12"/>
      <c r="O96" s="12">
        <v>1</v>
      </c>
      <c r="P96" s="12"/>
      <c r="Q96" s="12">
        <f t="shared" si="0"/>
        <v>1</v>
      </c>
      <c r="R96" s="12"/>
      <c r="S96" s="12"/>
      <c r="T96" s="12"/>
      <c r="U96" s="12"/>
      <c r="V96" s="15"/>
      <c r="W96" s="15"/>
    </row>
    <row r="97" spans="1:23" x14ac:dyDescent="0.25">
      <c r="A97" s="14"/>
      <c r="B97" s="18" t="s">
        <v>135</v>
      </c>
      <c r="C97" s="12" t="s">
        <v>94</v>
      </c>
      <c r="D97" s="12"/>
      <c r="E97" s="12" t="s">
        <v>238</v>
      </c>
      <c r="F97" s="12"/>
      <c r="G97" s="12">
        <f>5+7</f>
        <v>12</v>
      </c>
      <c r="H97" s="12"/>
      <c r="I97" s="12"/>
      <c r="J97" s="12"/>
      <c r="K97" s="12"/>
      <c r="L97" s="12"/>
      <c r="M97" s="12">
        <v>2</v>
      </c>
      <c r="N97" s="12"/>
      <c r="O97" s="12">
        <v>1</v>
      </c>
      <c r="P97" s="12"/>
      <c r="Q97" s="12">
        <f t="shared" si="0"/>
        <v>15</v>
      </c>
      <c r="R97" s="12"/>
      <c r="S97" s="12"/>
      <c r="T97" s="12"/>
      <c r="U97" s="12"/>
      <c r="V97" s="15"/>
      <c r="W97" s="15"/>
    </row>
    <row r="98" spans="1:23" x14ac:dyDescent="0.25">
      <c r="A98" s="14"/>
      <c r="B98" s="18"/>
      <c r="C98" s="12"/>
      <c r="D98" s="12"/>
      <c r="E98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5"/>
      <c r="W98" s="15"/>
    </row>
    <row r="99" spans="1:23" x14ac:dyDescent="0.25">
      <c r="A99" s="14"/>
      <c r="B99" s="18"/>
      <c r="C99" s="12" t="s">
        <v>71</v>
      </c>
      <c r="D99" s="12"/>
      <c r="E99" s="39" t="s">
        <v>236</v>
      </c>
      <c r="F99" s="12"/>
      <c r="G99" s="12">
        <f>5+5</f>
        <v>10</v>
      </c>
      <c r="H99" s="12"/>
      <c r="I99" s="12"/>
      <c r="J99" s="12"/>
      <c r="K99" s="12"/>
      <c r="L99" s="12"/>
      <c r="M99" s="12">
        <v>2</v>
      </c>
      <c r="N99" s="12"/>
      <c r="O99" s="12">
        <v>1</v>
      </c>
      <c r="P99" s="12"/>
      <c r="Q99" s="12">
        <f t="shared" si="0"/>
        <v>13</v>
      </c>
      <c r="R99" s="12"/>
      <c r="S99" s="12"/>
      <c r="T99" s="12"/>
      <c r="U99" s="12"/>
      <c r="V99" s="15"/>
      <c r="W99" s="15"/>
    </row>
    <row r="100" spans="1:23" x14ac:dyDescent="0.25">
      <c r="A100" s="14"/>
      <c r="B100" s="18" t="s">
        <v>135</v>
      </c>
      <c r="C100" s="12" t="s">
        <v>13</v>
      </c>
      <c r="D100" s="12"/>
      <c r="E100" s="12" t="s">
        <v>235</v>
      </c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>
        <f t="shared" si="0"/>
        <v>0</v>
      </c>
      <c r="R100" s="12"/>
      <c r="S100" s="12"/>
      <c r="T100" s="12"/>
      <c r="U100" s="12"/>
      <c r="V100" s="15"/>
      <c r="W100" s="15"/>
    </row>
    <row r="101" spans="1:23" x14ac:dyDescent="0.25">
      <c r="A101" s="14"/>
      <c r="B101" s="18"/>
      <c r="C101" s="12"/>
      <c r="D101" s="12"/>
      <c r="E101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5"/>
      <c r="W101" s="15"/>
    </row>
    <row r="102" spans="1:23" x14ac:dyDescent="0.25">
      <c r="A102" s="14"/>
      <c r="B102" s="18"/>
      <c r="C102" s="12" t="s">
        <v>13</v>
      </c>
      <c r="D102" s="12"/>
      <c r="E102" s="39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>
        <f t="shared" si="0"/>
        <v>0</v>
      </c>
      <c r="R102" s="12"/>
      <c r="S102" s="12"/>
      <c r="T102" s="12"/>
      <c r="U102" s="12"/>
      <c r="V102" s="15"/>
      <c r="W102" s="15"/>
    </row>
    <row r="103" spans="1:23" x14ac:dyDescent="0.25">
      <c r="A103" s="14"/>
      <c r="B103" s="18" t="s">
        <v>135</v>
      </c>
      <c r="C103" s="12" t="s">
        <v>5</v>
      </c>
      <c r="D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>
        <f t="shared" si="0"/>
        <v>0</v>
      </c>
      <c r="R103" s="12"/>
      <c r="S103" s="12"/>
      <c r="T103" s="12"/>
      <c r="U103" s="12"/>
      <c r="V103" s="15"/>
      <c r="W103" s="15"/>
    </row>
    <row r="104" spans="1:23" x14ac:dyDescent="0.25">
      <c r="A104" s="14"/>
      <c r="B104" s="18"/>
      <c r="C104" s="12"/>
      <c r="D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5"/>
      <c r="W104" s="15"/>
    </row>
    <row r="105" spans="1:23" ht="18.75" x14ac:dyDescent="0.3">
      <c r="A105" s="59" t="s">
        <v>258</v>
      </c>
      <c r="B105" s="58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12"/>
      <c r="U105" s="12"/>
      <c r="V105" s="15"/>
      <c r="W105" s="15"/>
    </row>
    <row r="106" spans="1:23" x14ac:dyDescent="0.25">
      <c r="A106" s="14"/>
      <c r="B106" s="18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5"/>
      <c r="W106" s="15"/>
    </row>
    <row r="107" spans="1:23" x14ac:dyDescent="0.25">
      <c r="A107" s="14"/>
      <c r="B107" s="18"/>
      <c r="C107" s="34" t="s">
        <v>262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5"/>
      <c r="W107" s="15"/>
    </row>
    <row r="108" spans="1:23" x14ac:dyDescent="0.25">
      <c r="A108" s="14"/>
      <c r="B108" s="18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5"/>
      <c r="W108" s="15"/>
    </row>
    <row r="109" spans="1:23" x14ac:dyDescent="0.25">
      <c r="A109" s="14">
        <v>42630</v>
      </c>
      <c r="B109" s="18"/>
      <c r="C109" s="12" t="s">
        <v>94</v>
      </c>
      <c r="D109" s="12"/>
      <c r="E109" s="12" t="s">
        <v>272</v>
      </c>
      <c r="G109" s="2" t="s">
        <v>273</v>
      </c>
      <c r="H109" s="12"/>
      <c r="I109" s="12"/>
      <c r="J109" s="12"/>
      <c r="K109" s="12"/>
      <c r="L109" s="12"/>
      <c r="M109" s="12"/>
      <c r="N109" s="12"/>
      <c r="O109" s="12"/>
      <c r="P109" s="12"/>
      <c r="Q109" s="12">
        <f>SUM(H109:O109)</f>
        <v>0</v>
      </c>
      <c r="R109" s="12"/>
      <c r="S109" s="12"/>
      <c r="T109" s="12"/>
      <c r="U109" s="12"/>
      <c r="V109" s="15"/>
      <c r="W109" s="15"/>
    </row>
    <row r="110" spans="1:23" x14ac:dyDescent="0.25">
      <c r="A110" s="14"/>
      <c r="B110" s="18" t="s">
        <v>135</v>
      </c>
      <c r="C110" s="12" t="s">
        <v>64</v>
      </c>
      <c r="D110" s="12"/>
      <c r="E110" s="12" t="s">
        <v>271</v>
      </c>
      <c r="G110" s="2" t="s">
        <v>273</v>
      </c>
      <c r="H110" s="12"/>
      <c r="I110" s="12"/>
      <c r="J110" s="12"/>
      <c r="K110" s="12"/>
      <c r="L110" s="12"/>
      <c r="M110" s="12"/>
      <c r="N110" s="12"/>
      <c r="O110" s="12"/>
      <c r="P110" s="12"/>
      <c r="Q110" s="12">
        <f>SUM(H110:O110)</f>
        <v>0</v>
      </c>
      <c r="R110" s="12"/>
      <c r="S110" s="12"/>
      <c r="T110" s="12"/>
      <c r="U110" s="12"/>
      <c r="V110" s="15"/>
      <c r="W110" s="15"/>
    </row>
    <row r="111" spans="1:23" x14ac:dyDescent="0.25">
      <c r="A111" s="14"/>
      <c r="B111" s="18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5"/>
      <c r="W111" s="15"/>
    </row>
    <row r="112" spans="1:23" x14ac:dyDescent="0.25">
      <c r="A112" s="14">
        <v>42637</v>
      </c>
      <c r="B112" s="18"/>
      <c r="C112" s="12" t="s">
        <v>88</v>
      </c>
      <c r="D112" s="12"/>
      <c r="E112" s="12" t="s">
        <v>274</v>
      </c>
      <c r="F112" s="12"/>
      <c r="G112" s="12">
        <f>14</f>
        <v>14</v>
      </c>
      <c r="H112" s="12"/>
      <c r="I112" s="12"/>
      <c r="J112" s="12"/>
      <c r="K112" s="12"/>
      <c r="L112" s="12"/>
      <c r="M112" s="12"/>
      <c r="N112" s="12"/>
      <c r="O112" s="12"/>
      <c r="P112" s="12"/>
      <c r="Q112" s="12">
        <f t="shared" si="0"/>
        <v>14</v>
      </c>
      <c r="R112" s="12"/>
      <c r="S112" s="12"/>
      <c r="T112" s="12"/>
      <c r="U112" s="12"/>
      <c r="V112" s="15"/>
      <c r="W112" s="15"/>
    </row>
    <row r="113" spans="1:23" x14ac:dyDescent="0.25">
      <c r="A113" s="14"/>
      <c r="B113" s="18" t="s">
        <v>135</v>
      </c>
      <c r="C113" s="12" t="s">
        <v>26</v>
      </c>
      <c r="D113" s="12"/>
      <c r="E113" s="12" t="s">
        <v>275</v>
      </c>
      <c r="F113" s="12"/>
      <c r="G113" s="12">
        <v>0</v>
      </c>
      <c r="H113" s="12"/>
      <c r="I113" s="12"/>
      <c r="J113" s="12"/>
      <c r="K113" s="12"/>
      <c r="L113" s="12"/>
      <c r="M113" s="12"/>
      <c r="N113" s="12"/>
      <c r="O113" s="12"/>
      <c r="P113" s="12"/>
      <c r="Q113" s="12">
        <f t="shared" si="0"/>
        <v>0</v>
      </c>
      <c r="R113" s="12"/>
      <c r="S113" s="12"/>
      <c r="T113" s="12"/>
      <c r="U113" s="12"/>
      <c r="V113" s="15"/>
      <c r="W113" s="15"/>
    </row>
    <row r="114" spans="1:23" x14ac:dyDescent="0.25">
      <c r="A114" s="14"/>
      <c r="B114" s="18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5"/>
      <c r="W114" s="15"/>
    </row>
    <row r="115" spans="1:23" x14ac:dyDescent="0.25">
      <c r="A115" s="14">
        <v>42644</v>
      </c>
      <c r="B115" s="18"/>
      <c r="C115" s="12" t="s">
        <v>94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>
        <f t="shared" si="0"/>
        <v>0</v>
      </c>
      <c r="R115" s="12"/>
      <c r="S115" s="12"/>
      <c r="T115" s="12"/>
      <c r="U115" s="12"/>
      <c r="V115" s="15"/>
      <c r="W115" s="15"/>
    </row>
    <row r="116" spans="1:23" x14ac:dyDescent="0.25">
      <c r="A116" s="14"/>
      <c r="B116" s="18" t="s">
        <v>135</v>
      </c>
      <c r="C116" s="12" t="s">
        <v>64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>
        <f t="shared" si="0"/>
        <v>0</v>
      </c>
      <c r="R116" s="12"/>
      <c r="S116" s="12"/>
      <c r="T116" s="12"/>
      <c r="U116" s="12"/>
      <c r="V116" s="15"/>
      <c r="W116" s="15"/>
    </row>
    <row r="117" spans="1:23" x14ac:dyDescent="0.25">
      <c r="A117" s="14"/>
      <c r="B117" s="18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5"/>
      <c r="W117" s="15"/>
    </row>
    <row r="118" spans="1:23" x14ac:dyDescent="0.25">
      <c r="A118" s="14"/>
      <c r="B118" s="18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>
        <f t="shared" si="0"/>
        <v>0</v>
      </c>
      <c r="R118" s="12"/>
      <c r="S118" s="12"/>
      <c r="T118" s="12"/>
      <c r="U118" s="12"/>
      <c r="V118" s="15"/>
      <c r="W118" s="15"/>
    </row>
    <row r="119" spans="1:23" x14ac:dyDescent="0.25">
      <c r="A119" s="14"/>
      <c r="B119" s="18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>
        <f t="shared" si="0"/>
        <v>0</v>
      </c>
      <c r="R119" s="12"/>
      <c r="S119" s="12"/>
      <c r="T119" s="12"/>
      <c r="U119" s="12"/>
      <c r="V119" s="15"/>
      <c r="W119" s="15"/>
    </row>
    <row r="120" spans="1:23" x14ac:dyDescent="0.25">
      <c r="A120" s="84"/>
      <c r="B120" s="85"/>
      <c r="C120" s="86" t="s">
        <v>270</v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12"/>
      <c r="S120" s="12"/>
      <c r="T120" s="12"/>
      <c r="U120" s="12"/>
      <c r="V120" s="15"/>
      <c r="W120" s="15"/>
    </row>
    <row r="121" spans="1:23" s="33" customFormat="1" x14ac:dyDescent="0.25">
      <c r="A121" s="30"/>
      <c r="B121" s="31"/>
      <c r="C121" s="87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32"/>
      <c r="W121" s="32"/>
    </row>
    <row r="122" spans="1:23" x14ac:dyDescent="0.25">
      <c r="A122" s="14"/>
      <c r="B122" s="18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>
        <f t="shared" si="0"/>
        <v>0</v>
      </c>
      <c r="R122" s="12"/>
      <c r="S122" s="12"/>
      <c r="T122" s="12"/>
      <c r="U122" s="12"/>
      <c r="V122" s="15"/>
      <c r="W122" s="15"/>
    </row>
    <row r="123" spans="1:23" x14ac:dyDescent="0.25">
      <c r="A123" s="14"/>
      <c r="B123" s="18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>
        <f t="shared" si="0"/>
        <v>0</v>
      </c>
      <c r="R123" s="12"/>
      <c r="S123" s="12"/>
      <c r="T123" s="12"/>
      <c r="U123" s="12"/>
      <c r="V123" s="15"/>
      <c r="W123" s="15"/>
    </row>
    <row r="124" spans="1:23" x14ac:dyDescent="0.25">
      <c r="A124" s="14"/>
      <c r="B124" s="18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5"/>
      <c r="W124" s="15"/>
    </row>
    <row r="125" spans="1:23" x14ac:dyDescent="0.25">
      <c r="A125" s="14"/>
      <c r="B125" s="18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>
        <f>SUM(G127:O127)</f>
        <v>0</v>
      </c>
      <c r="R125" s="12"/>
      <c r="S125" s="12"/>
      <c r="T125" s="12"/>
      <c r="U125" s="12"/>
      <c r="V125" s="15"/>
      <c r="W125" s="15"/>
    </row>
    <row r="126" spans="1:23" x14ac:dyDescent="0.25">
      <c r="A126" s="14"/>
      <c r="B126" s="18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>
        <f>SUM(G128:O128)</f>
        <v>0</v>
      </c>
      <c r="R126" s="12"/>
      <c r="S126" s="12"/>
      <c r="T126" s="12"/>
      <c r="U126" s="12"/>
      <c r="V126" s="15"/>
      <c r="W126" s="15"/>
    </row>
    <row r="127" spans="1:23" x14ac:dyDescent="0.25">
      <c r="A127" s="14"/>
      <c r="B127" s="18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R127" s="12"/>
      <c r="S127" s="12"/>
      <c r="T127" s="12"/>
      <c r="U127" s="12"/>
      <c r="V127" s="15"/>
      <c r="W127" s="15"/>
    </row>
    <row r="128" spans="1:23" x14ac:dyDescent="0.25">
      <c r="A128" s="84"/>
      <c r="B128" s="85"/>
      <c r="C128" s="86" t="s">
        <v>266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12"/>
      <c r="S128" s="12"/>
      <c r="T128" s="12"/>
      <c r="U128" s="12"/>
      <c r="V128" s="15"/>
      <c r="W128" s="15"/>
    </row>
    <row r="129" spans="1:23" s="33" customFormat="1" x14ac:dyDescent="0.25">
      <c r="A129" s="30"/>
      <c r="B129" s="31"/>
      <c r="C129" s="87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32"/>
      <c r="W129" s="32"/>
    </row>
    <row r="130" spans="1:23" x14ac:dyDescent="0.25">
      <c r="A130" s="14"/>
      <c r="B130" s="18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>
        <f t="shared" ref="Q130:Q149" si="1">SUM(G130:O130)</f>
        <v>0</v>
      </c>
      <c r="R130" s="12"/>
      <c r="S130" s="12"/>
      <c r="T130" s="12"/>
      <c r="U130" s="12"/>
      <c r="V130" s="15"/>
      <c r="W130" s="15"/>
    </row>
    <row r="131" spans="1:23" x14ac:dyDescent="0.25">
      <c r="A131" s="14"/>
      <c r="B131" s="18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>
        <f t="shared" si="1"/>
        <v>0</v>
      </c>
      <c r="R131" s="12"/>
      <c r="S131" s="12"/>
      <c r="T131" s="12"/>
      <c r="U131" s="12"/>
      <c r="V131" s="15"/>
      <c r="W131" s="15"/>
    </row>
    <row r="132" spans="1:23" x14ac:dyDescent="0.25">
      <c r="A132" s="14"/>
      <c r="B132" s="18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5"/>
      <c r="W132" s="15"/>
    </row>
    <row r="133" spans="1:23" x14ac:dyDescent="0.25">
      <c r="A133" s="14"/>
      <c r="B133" s="18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>
        <f t="shared" si="1"/>
        <v>0</v>
      </c>
      <c r="R133" s="12"/>
      <c r="S133" s="12"/>
      <c r="T133" s="12"/>
      <c r="U133" s="12"/>
      <c r="V133" s="15"/>
      <c r="W133" s="15"/>
    </row>
    <row r="134" spans="1:23" x14ac:dyDescent="0.25">
      <c r="A134" s="14"/>
      <c r="B134" s="18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>
        <f t="shared" si="1"/>
        <v>0</v>
      </c>
      <c r="R134" s="12"/>
      <c r="S134" s="12"/>
      <c r="T134" s="12"/>
      <c r="U134" s="12"/>
      <c r="V134" s="15"/>
      <c r="W134" s="15"/>
    </row>
    <row r="135" spans="1:23" x14ac:dyDescent="0.25">
      <c r="A135" s="14"/>
      <c r="B135" s="18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5"/>
      <c r="W135" s="15"/>
    </row>
    <row r="136" spans="1:23" x14ac:dyDescent="0.25">
      <c r="A136" s="14"/>
      <c r="B136" s="18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>
        <f t="shared" si="1"/>
        <v>0</v>
      </c>
      <c r="R136" s="12"/>
      <c r="S136" s="12"/>
      <c r="T136" s="12"/>
      <c r="U136" s="12"/>
      <c r="V136" s="15"/>
      <c r="W136" s="15"/>
    </row>
    <row r="137" spans="1:23" x14ac:dyDescent="0.25">
      <c r="A137" s="14"/>
      <c r="B137" s="18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>
        <f t="shared" si="1"/>
        <v>0</v>
      </c>
      <c r="R137" s="12"/>
      <c r="S137" s="12"/>
      <c r="T137" s="12"/>
      <c r="U137" s="12"/>
      <c r="V137" s="15"/>
      <c r="W137" s="15"/>
    </row>
    <row r="138" spans="1:23" x14ac:dyDescent="0.25">
      <c r="A138" s="14"/>
      <c r="B138" s="18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5"/>
      <c r="W138" s="15"/>
    </row>
    <row r="139" spans="1:23" x14ac:dyDescent="0.25">
      <c r="A139" s="14"/>
      <c r="B139" s="18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>
        <f t="shared" si="1"/>
        <v>0</v>
      </c>
      <c r="R139" s="12"/>
      <c r="S139" s="12"/>
      <c r="T139" s="12"/>
      <c r="U139" s="12"/>
      <c r="V139" s="15"/>
      <c r="W139" s="15"/>
    </row>
    <row r="140" spans="1:23" x14ac:dyDescent="0.25">
      <c r="A140" s="14"/>
      <c r="B140" s="18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>
        <f t="shared" si="1"/>
        <v>0</v>
      </c>
      <c r="R140" s="12"/>
      <c r="S140" s="12"/>
      <c r="T140" s="12"/>
      <c r="U140" s="12"/>
      <c r="V140" s="15"/>
      <c r="W140" s="15"/>
    </row>
    <row r="141" spans="1:23" x14ac:dyDescent="0.25">
      <c r="A141" s="14"/>
      <c r="B141" s="18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5"/>
      <c r="W141" s="15"/>
    </row>
    <row r="142" spans="1:23" x14ac:dyDescent="0.25">
      <c r="A142" s="14"/>
      <c r="B142" s="18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>
        <f t="shared" si="1"/>
        <v>0</v>
      </c>
      <c r="R142" s="12"/>
      <c r="S142" s="12"/>
      <c r="T142" s="12"/>
      <c r="U142" s="12"/>
      <c r="V142" s="15"/>
      <c r="W142" s="15"/>
    </row>
    <row r="143" spans="1:23" x14ac:dyDescent="0.25">
      <c r="A143" s="14"/>
      <c r="B143" s="18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>
        <f t="shared" si="1"/>
        <v>0</v>
      </c>
      <c r="R143" s="12"/>
      <c r="S143" s="12"/>
      <c r="T143" s="12"/>
      <c r="U143" s="12"/>
      <c r="V143" s="15"/>
      <c r="W143" s="15"/>
    </row>
    <row r="144" spans="1:23" x14ac:dyDescent="0.25">
      <c r="A144" s="14"/>
      <c r="B144" s="18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5"/>
      <c r="W144" s="15"/>
    </row>
    <row r="145" spans="1:23" x14ac:dyDescent="0.25">
      <c r="A145" s="14"/>
      <c r="B145" s="18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>
        <f t="shared" si="1"/>
        <v>0</v>
      </c>
      <c r="R145" s="12"/>
      <c r="S145" s="12"/>
      <c r="T145" s="12"/>
      <c r="U145" s="12"/>
      <c r="V145" s="15"/>
      <c r="W145" s="15"/>
    </row>
    <row r="146" spans="1:23" x14ac:dyDescent="0.25">
      <c r="A146" s="14"/>
      <c r="B146" s="18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>
        <f t="shared" si="1"/>
        <v>0</v>
      </c>
      <c r="R146" s="12"/>
      <c r="S146" s="12"/>
      <c r="T146" s="12"/>
      <c r="U146" s="12"/>
      <c r="V146" s="15"/>
      <c r="W146" s="15"/>
    </row>
    <row r="147" spans="1:23" x14ac:dyDescent="0.25">
      <c r="A147" s="14"/>
      <c r="B147" s="18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5"/>
      <c r="W147" s="15"/>
    </row>
    <row r="148" spans="1:23" x14ac:dyDescent="0.25">
      <c r="A148" s="14"/>
      <c r="B148" s="18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>
        <f t="shared" si="1"/>
        <v>0</v>
      </c>
      <c r="R148" s="12"/>
      <c r="S148" s="12"/>
      <c r="T148" s="12"/>
      <c r="U148" s="12"/>
      <c r="V148" s="15"/>
      <c r="W148" s="15"/>
    </row>
    <row r="149" spans="1:23" x14ac:dyDescent="0.25">
      <c r="A149" s="14"/>
      <c r="B149" s="18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>
        <f t="shared" si="1"/>
        <v>0</v>
      </c>
      <c r="R149" s="12"/>
      <c r="S149" s="12"/>
      <c r="T149" s="12"/>
      <c r="U149" s="12"/>
      <c r="V149" s="15"/>
      <c r="W149" s="15"/>
    </row>
    <row r="150" spans="1:23" x14ac:dyDescent="0.25">
      <c r="A150" s="14"/>
      <c r="B150" s="18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5"/>
      <c r="W150" s="15"/>
    </row>
    <row r="151" spans="1:23" x14ac:dyDescent="0.25">
      <c r="A151" s="14"/>
      <c r="B151" s="18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5"/>
      <c r="W151" s="15"/>
    </row>
    <row r="152" spans="1:23" x14ac:dyDescent="0.25">
      <c r="A152" s="14"/>
      <c r="B152" s="18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5"/>
      <c r="W152" s="15"/>
    </row>
    <row r="153" spans="1:23" x14ac:dyDescent="0.25">
      <c r="A153" s="14"/>
      <c r="B153" s="18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5"/>
      <c r="W153" s="15"/>
    </row>
    <row r="154" spans="1:23" x14ac:dyDescent="0.25">
      <c r="A154" s="14"/>
      <c r="B154" s="18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5"/>
      <c r="W154" s="15"/>
    </row>
    <row r="155" spans="1:23" x14ac:dyDescent="0.25">
      <c r="A155" s="14"/>
      <c r="B155" s="18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5"/>
      <c r="W155" s="15"/>
    </row>
    <row r="156" spans="1:23" x14ac:dyDescent="0.25">
      <c r="A156" s="14"/>
      <c r="B156" s="18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5"/>
      <c r="W156" s="15"/>
    </row>
    <row r="157" spans="1:23" x14ac:dyDescent="0.25">
      <c r="A157" s="14"/>
      <c r="B157" s="18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5"/>
      <c r="W157" s="15"/>
    </row>
    <row r="158" spans="1:23" x14ac:dyDescent="0.25">
      <c r="A158" s="14"/>
      <c r="B158" s="18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5"/>
      <c r="W158" s="15"/>
    </row>
    <row r="159" spans="1:23" x14ac:dyDescent="0.25">
      <c r="A159" s="14"/>
      <c r="B159" s="18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5"/>
      <c r="W159" s="15"/>
    </row>
    <row r="160" spans="1:23" x14ac:dyDescent="0.25">
      <c r="A160" s="14"/>
      <c r="B160" s="18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5"/>
      <c r="W160" s="15"/>
    </row>
    <row r="161" spans="1:23" x14ac:dyDescent="0.25">
      <c r="A161" s="14"/>
      <c r="B161" s="18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5"/>
      <c r="W161" s="15"/>
    </row>
    <row r="162" spans="1:23" x14ac:dyDescent="0.25">
      <c r="A162" s="14"/>
      <c r="B162" s="18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5"/>
      <c r="W162" s="15"/>
    </row>
    <row r="163" spans="1:23" x14ac:dyDescent="0.25">
      <c r="A163" s="14"/>
      <c r="B163" s="18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5"/>
      <c r="W163" s="15"/>
    </row>
    <row r="164" spans="1:23" x14ac:dyDescent="0.25">
      <c r="A164" s="14"/>
      <c r="B164" s="18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5"/>
      <c r="W164" s="15"/>
    </row>
    <row r="165" spans="1:23" x14ac:dyDescent="0.25">
      <c r="A165" s="14"/>
      <c r="B165" s="18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5"/>
      <c r="W165" s="15"/>
    </row>
    <row r="166" spans="1:23" x14ac:dyDescent="0.25">
      <c r="A166" s="14"/>
      <c r="B166" s="18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5"/>
      <c r="W166" s="15"/>
    </row>
    <row r="167" spans="1:23" x14ac:dyDescent="0.25">
      <c r="A167" s="14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workbookViewId="0">
      <selection activeCell="I25" sqref="I25"/>
    </sheetView>
  </sheetViews>
  <sheetFormatPr defaultRowHeight="15" x14ac:dyDescent="0.25"/>
  <cols>
    <col min="1" max="1" width="12.140625" bestFit="1" customWidth="1"/>
    <col min="2" max="2" width="3.7109375" customWidth="1"/>
    <col min="3" max="3" width="22.5703125" bestFit="1" customWidth="1"/>
    <col min="4" max="4" width="2.7109375" customWidth="1"/>
    <col min="6" max="6" width="2.7109375" customWidth="1"/>
    <col min="8" max="8" width="2.7109375" customWidth="1"/>
    <col min="10" max="10" width="2.7109375" customWidth="1"/>
    <col min="12" max="12" width="2.7109375" customWidth="1"/>
    <col min="14" max="14" width="3.7109375" customWidth="1"/>
    <col min="15" max="15" width="19.85546875" style="2" bestFit="1" customWidth="1"/>
    <col min="16" max="16" width="3.7109375" style="2" customWidth="1"/>
    <col min="17" max="17" width="19.85546875" style="2" bestFit="1" customWidth="1"/>
    <col min="18" max="18" width="3.7109375" customWidth="1"/>
  </cols>
  <sheetData>
    <row r="1" spans="1:18" x14ac:dyDescent="0.25">
      <c r="O1" s="16" t="s">
        <v>240</v>
      </c>
      <c r="Q1" s="16" t="s">
        <v>240</v>
      </c>
      <c r="R1" s="16"/>
    </row>
    <row r="2" spans="1:18" s="16" customFormat="1" x14ac:dyDescent="0.25">
      <c r="A2" s="17" t="s">
        <v>239</v>
      </c>
      <c r="C2" s="17" t="s">
        <v>150</v>
      </c>
      <c r="E2" s="17" t="s">
        <v>151</v>
      </c>
      <c r="G2" s="17" t="s">
        <v>152</v>
      </c>
      <c r="I2" s="17" t="s">
        <v>153</v>
      </c>
      <c r="K2" s="17" t="s">
        <v>154</v>
      </c>
      <c r="M2" s="17" t="s">
        <v>129</v>
      </c>
      <c r="N2" s="45"/>
      <c r="O2" s="47" t="s">
        <v>242</v>
      </c>
      <c r="Q2" s="46" t="s">
        <v>241</v>
      </c>
      <c r="R2" s="45"/>
    </row>
    <row r="3" spans="1:18" x14ac:dyDescent="0.25">
      <c r="A3" s="37"/>
      <c r="E3" s="19"/>
      <c r="F3" s="19"/>
      <c r="G3" s="19"/>
      <c r="H3" s="19"/>
      <c r="I3" s="19"/>
      <c r="J3" s="19"/>
      <c r="K3" s="19"/>
      <c r="M3" s="19"/>
      <c r="N3" s="19"/>
      <c r="O3" s="48"/>
      <c r="P3" s="5"/>
      <c r="Q3" s="5"/>
    </row>
    <row r="4" spans="1:18" x14ac:dyDescent="0.25">
      <c r="A4" s="41">
        <v>1</v>
      </c>
      <c r="C4" s="36" t="s">
        <v>76</v>
      </c>
      <c r="D4" s="37"/>
      <c r="E4" s="38">
        <v>2</v>
      </c>
      <c r="F4" s="38"/>
      <c r="G4" s="38">
        <v>30</v>
      </c>
      <c r="H4" s="38"/>
      <c r="I4" s="38">
        <v>15</v>
      </c>
      <c r="J4" s="38"/>
      <c r="K4" s="38">
        <v>2</v>
      </c>
      <c r="L4" s="37"/>
      <c r="M4" s="38">
        <f t="shared" ref="M4:M20" si="0">SUM(E4:K4)</f>
        <v>49</v>
      </c>
      <c r="N4" s="38"/>
      <c r="O4" s="48">
        <v>42</v>
      </c>
      <c r="P4" s="5"/>
      <c r="Q4" s="5">
        <f>0+27+12+0</f>
        <v>39</v>
      </c>
    </row>
    <row r="5" spans="1:18" x14ac:dyDescent="0.25">
      <c r="A5" s="41">
        <v>2</v>
      </c>
      <c r="C5" s="36" t="s">
        <v>31</v>
      </c>
      <c r="D5" s="43"/>
      <c r="E5" s="38">
        <v>1</v>
      </c>
      <c r="F5" s="38"/>
      <c r="G5" s="38">
        <v>2</v>
      </c>
      <c r="H5" s="38"/>
      <c r="I5" s="38">
        <v>13</v>
      </c>
      <c r="J5" s="38"/>
      <c r="K5" s="38">
        <v>23</v>
      </c>
      <c r="L5" s="37"/>
      <c r="M5" s="38">
        <f t="shared" si="0"/>
        <v>39</v>
      </c>
      <c r="N5" s="38"/>
      <c r="O5" s="48">
        <v>40</v>
      </c>
      <c r="P5" s="5"/>
      <c r="Q5" s="5">
        <f>0+0+10+20</f>
        <v>30</v>
      </c>
    </row>
    <row r="6" spans="1:18" x14ac:dyDescent="0.25">
      <c r="A6" s="41">
        <v>3</v>
      </c>
      <c r="C6" s="36" t="s">
        <v>64</v>
      </c>
      <c r="D6" s="37"/>
      <c r="E6" s="38">
        <v>0</v>
      </c>
      <c r="F6" s="38"/>
      <c r="G6" s="38">
        <v>10</v>
      </c>
      <c r="H6" s="38"/>
      <c r="I6" s="38">
        <v>15</v>
      </c>
      <c r="J6" s="38"/>
      <c r="K6" s="38">
        <v>11</v>
      </c>
      <c r="L6" s="37"/>
      <c r="M6" s="38">
        <f t="shared" si="0"/>
        <v>36</v>
      </c>
      <c r="N6" s="38"/>
      <c r="O6" s="48">
        <v>42</v>
      </c>
      <c r="P6" s="5"/>
      <c r="Q6" s="5">
        <f>0+9+12+8</f>
        <v>29</v>
      </c>
    </row>
    <row r="7" spans="1:18" s="37" customFormat="1" x14ac:dyDescent="0.25">
      <c r="A7" s="41">
        <v>4</v>
      </c>
      <c r="C7" s="36" t="s">
        <v>88</v>
      </c>
      <c r="D7"/>
      <c r="E7" s="38">
        <v>2</v>
      </c>
      <c r="F7" s="38"/>
      <c r="G7" s="38">
        <v>2</v>
      </c>
      <c r="H7" s="38"/>
      <c r="I7" s="38">
        <v>10</v>
      </c>
      <c r="J7" s="38"/>
      <c r="K7" s="38">
        <v>20</v>
      </c>
      <c r="M7" s="38">
        <f t="shared" si="0"/>
        <v>34</v>
      </c>
      <c r="N7" s="38"/>
      <c r="O7" s="48">
        <v>47</v>
      </c>
      <c r="P7" s="5"/>
      <c r="Q7" s="5">
        <f>0+0+9+17</f>
        <v>26</v>
      </c>
    </row>
    <row r="8" spans="1:18" x14ac:dyDescent="0.25">
      <c r="A8" s="41">
        <v>5</v>
      </c>
      <c r="C8" s="36" t="s">
        <v>26</v>
      </c>
      <c r="D8" s="37"/>
      <c r="E8" s="38">
        <v>2</v>
      </c>
      <c r="F8" s="38"/>
      <c r="G8" s="38">
        <v>13</v>
      </c>
      <c r="H8" s="38"/>
      <c r="I8" s="38">
        <v>13</v>
      </c>
      <c r="J8" s="38"/>
      <c r="K8" s="38">
        <v>6</v>
      </c>
      <c r="L8" s="37"/>
      <c r="M8" s="38">
        <f t="shared" si="0"/>
        <v>34</v>
      </c>
      <c r="N8" s="38"/>
      <c r="O8" s="48">
        <v>40</v>
      </c>
      <c r="P8" s="5"/>
      <c r="Q8" s="5">
        <f>0+10+10+5</f>
        <v>25</v>
      </c>
    </row>
    <row r="9" spans="1:18" x14ac:dyDescent="0.25">
      <c r="A9" s="41">
        <v>6</v>
      </c>
      <c r="C9" s="36" t="s">
        <v>94</v>
      </c>
      <c r="D9" s="37"/>
      <c r="E9" s="38">
        <v>14</v>
      </c>
      <c r="F9" s="38"/>
      <c r="G9" s="38">
        <v>2</v>
      </c>
      <c r="H9" s="38"/>
      <c r="I9" s="38">
        <v>1</v>
      </c>
      <c r="J9" s="38"/>
      <c r="K9" s="38">
        <v>15</v>
      </c>
      <c r="L9" s="37"/>
      <c r="M9" s="38">
        <f t="shared" si="0"/>
        <v>32</v>
      </c>
      <c r="N9" s="38"/>
      <c r="O9" s="48">
        <v>42</v>
      </c>
      <c r="P9" s="5"/>
      <c r="Q9" s="5">
        <f>11+0+0+12</f>
        <v>23</v>
      </c>
    </row>
    <row r="10" spans="1:18" s="42" customFormat="1" x14ac:dyDescent="0.25">
      <c r="A10" s="37"/>
      <c r="C10" s="40" t="s">
        <v>71</v>
      </c>
      <c r="D10" s="37"/>
      <c r="E10" s="44">
        <v>15</v>
      </c>
      <c r="F10" s="44"/>
      <c r="G10" s="44">
        <v>1</v>
      </c>
      <c r="H10" s="44"/>
      <c r="I10" s="44">
        <v>2</v>
      </c>
      <c r="J10" s="44"/>
      <c r="K10" s="44">
        <v>13</v>
      </c>
      <c r="M10" s="44">
        <f t="shared" si="0"/>
        <v>31</v>
      </c>
      <c r="N10" s="44"/>
      <c r="O10" s="48">
        <v>42</v>
      </c>
      <c r="P10" s="5"/>
      <c r="Q10" s="5">
        <f>12+0+0+10</f>
        <v>22</v>
      </c>
    </row>
    <row r="11" spans="1:18" x14ac:dyDescent="0.25">
      <c r="A11" s="37"/>
      <c r="C11" s="40" t="s">
        <v>105</v>
      </c>
      <c r="D11" s="41"/>
      <c r="E11" s="44">
        <v>2</v>
      </c>
      <c r="F11" s="44"/>
      <c r="G11" s="44">
        <v>2</v>
      </c>
      <c r="H11" s="44"/>
      <c r="I11" s="44">
        <v>1</v>
      </c>
      <c r="J11" s="44"/>
      <c r="K11" s="44">
        <v>18</v>
      </c>
      <c r="L11" s="42"/>
      <c r="M11" s="44">
        <f t="shared" si="0"/>
        <v>23</v>
      </c>
      <c r="N11" s="44"/>
      <c r="O11" s="48">
        <v>45</v>
      </c>
      <c r="P11" s="5"/>
      <c r="Q11" s="5">
        <f>0+0+0+15</f>
        <v>15</v>
      </c>
    </row>
    <row r="12" spans="1:18" x14ac:dyDescent="0.25">
      <c r="A12" s="37"/>
      <c r="C12" s="3" t="s">
        <v>20</v>
      </c>
      <c r="E12" s="44">
        <v>2</v>
      </c>
      <c r="F12" s="44"/>
      <c r="G12" s="44">
        <v>10</v>
      </c>
      <c r="H12" s="44"/>
      <c r="I12" s="44">
        <v>1</v>
      </c>
      <c r="J12" s="44"/>
      <c r="K12" s="44">
        <v>9</v>
      </c>
      <c r="L12" s="42"/>
      <c r="M12" s="44">
        <f t="shared" si="0"/>
        <v>22</v>
      </c>
      <c r="N12" s="44"/>
      <c r="O12" s="48">
        <v>38</v>
      </c>
      <c r="P12" s="5"/>
      <c r="Q12" s="5">
        <f>0+7+0+8</f>
        <v>15</v>
      </c>
    </row>
    <row r="13" spans="1:18" x14ac:dyDescent="0.25">
      <c r="A13" s="37"/>
      <c r="C13" s="40" t="s">
        <v>40</v>
      </c>
      <c r="D13" s="41"/>
      <c r="E13" s="44">
        <v>2</v>
      </c>
      <c r="F13" s="44"/>
      <c r="G13" s="44">
        <v>1</v>
      </c>
      <c r="H13" s="44"/>
      <c r="I13" s="44">
        <v>13</v>
      </c>
      <c r="J13" s="44"/>
      <c r="K13" s="44">
        <v>2</v>
      </c>
      <c r="L13" s="42"/>
      <c r="M13" s="44">
        <f t="shared" si="0"/>
        <v>18</v>
      </c>
      <c r="N13" s="44"/>
      <c r="O13" s="48">
        <v>40</v>
      </c>
      <c r="P13" s="5"/>
      <c r="Q13" s="5">
        <f>0+0+10+0</f>
        <v>10</v>
      </c>
    </row>
    <row r="14" spans="1:18" x14ac:dyDescent="0.25">
      <c r="A14" s="37"/>
      <c r="C14" s="3" t="s">
        <v>49</v>
      </c>
      <c r="E14" s="19">
        <v>10</v>
      </c>
      <c r="F14" s="19"/>
      <c r="G14" s="19">
        <v>2</v>
      </c>
      <c r="H14" s="19"/>
      <c r="I14" s="19">
        <v>2</v>
      </c>
      <c r="J14" s="19"/>
      <c r="K14" s="19">
        <v>1</v>
      </c>
      <c r="M14" s="19">
        <f t="shared" si="0"/>
        <v>15</v>
      </c>
      <c r="N14" s="19"/>
      <c r="O14" s="48">
        <v>37</v>
      </c>
      <c r="P14" s="5"/>
      <c r="Q14" s="5">
        <f>7+0+0+0</f>
        <v>7</v>
      </c>
    </row>
    <row r="15" spans="1:18" x14ac:dyDescent="0.25">
      <c r="A15" s="37"/>
      <c r="C15" s="3" t="s">
        <v>57</v>
      </c>
      <c r="E15" s="19">
        <v>2</v>
      </c>
      <c r="F15" s="19"/>
      <c r="G15" s="19">
        <v>1</v>
      </c>
      <c r="H15" s="19"/>
      <c r="I15" s="19">
        <v>2</v>
      </c>
      <c r="J15" s="19"/>
      <c r="K15" s="19">
        <v>9</v>
      </c>
      <c r="M15" s="19">
        <f t="shared" si="0"/>
        <v>14</v>
      </c>
      <c r="N15" s="19"/>
      <c r="O15" s="48">
        <v>36</v>
      </c>
      <c r="P15" s="5"/>
      <c r="Q15" s="5">
        <f>0+0+0+6</f>
        <v>6</v>
      </c>
    </row>
    <row r="16" spans="1:18" x14ac:dyDescent="0.25">
      <c r="C16" s="3" t="s">
        <v>17</v>
      </c>
      <c r="E16" s="19">
        <v>2</v>
      </c>
      <c r="F16" s="19"/>
      <c r="G16" s="19">
        <v>2</v>
      </c>
      <c r="H16" s="19"/>
      <c r="I16" s="19">
        <v>2</v>
      </c>
      <c r="J16" s="19"/>
      <c r="K16" s="19">
        <v>2</v>
      </c>
      <c r="M16" s="19">
        <f t="shared" si="0"/>
        <v>8</v>
      </c>
      <c r="N16" s="19"/>
      <c r="O16" s="48">
        <v>0</v>
      </c>
      <c r="P16" s="5"/>
      <c r="Q16" s="5">
        <f>0+0+0+0</f>
        <v>0</v>
      </c>
    </row>
    <row r="17" spans="3:17" x14ac:dyDescent="0.25">
      <c r="C17" s="3" t="s">
        <v>36</v>
      </c>
      <c r="E17" s="19">
        <v>2</v>
      </c>
      <c r="F17" s="19"/>
      <c r="G17" s="19">
        <v>2</v>
      </c>
      <c r="H17" s="19"/>
      <c r="I17" s="19">
        <v>2</v>
      </c>
      <c r="J17" s="19"/>
      <c r="K17" s="19">
        <v>1</v>
      </c>
      <c r="M17" s="19">
        <f t="shared" si="0"/>
        <v>7</v>
      </c>
      <c r="N17" s="19"/>
      <c r="O17" s="48">
        <v>0</v>
      </c>
      <c r="P17" s="5"/>
      <c r="Q17" s="5">
        <f>0+0+0+0</f>
        <v>0</v>
      </c>
    </row>
    <row r="18" spans="3:17" x14ac:dyDescent="0.25">
      <c r="C18" s="3" t="s">
        <v>81</v>
      </c>
      <c r="E18" s="19">
        <v>2</v>
      </c>
      <c r="F18" s="19"/>
      <c r="G18" s="19">
        <v>1</v>
      </c>
      <c r="H18" s="19"/>
      <c r="I18" s="19">
        <v>2</v>
      </c>
      <c r="J18" s="19"/>
      <c r="K18" s="19">
        <v>1</v>
      </c>
      <c r="M18" s="19">
        <f t="shared" si="0"/>
        <v>6</v>
      </c>
      <c r="N18" s="19"/>
      <c r="O18" s="48">
        <v>0</v>
      </c>
      <c r="P18" s="5"/>
      <c r="Q18" s="5">
        <f>0+0+0+0</f>
        <v>0</v>
      </c>
    </row>
    <row r="19" spans="3:17" x14ac:dyDescent="0.25">
      <c r="C19" s="3" t="s">
        <v>13</v>
      </c>
      <c r="E19" s="19">
        <v>2</v>
      </c>
      <c r="F19" s="19"/>
      <c r="G19" s="19">
        <v>1</v>
      </c>
      <c r="H19" s="19"/>
      <c r="I19" s="19">
        <v>0</v>
      </c>
      <c r="J19" s="19"/>
      <c r="K19" s="19">
        <v>0</v>
      </c>
      <c r="M19" s="19">
        <f t="shared" si="0"/>
        <v>3</v>
      </c>
      <c r="N19" s="19"/>
      <c r="O19" s="48">
        <v>0</v>
      </c>
      <c r="P19" s="5"/>
      <c r="Q19" s="5">
        <f>0+0+0+0</f>
        <v>0</v>
      </c>
    </row>
    <row r="20" spans="3:17" x14ac:dyDescent="0.25">
      <c r="C20" s="3" t="s">
        <v>5</v>
      </c>
      <c r="E20" s="19">
        <v>1</v>
      </c>
      <c r="F20" s="19"/>
      <c r="G20" s="19">
        <v>1</v>
      </c>
      <c r="H20" s="19"/>
      <c r="I20" s="19">
        <v>1</v>
      </c>
      <c r="J20" s="19"/>
      <c r="K20" s="19">
        <v>0</v>
      </c>
      <c r="M20" s="19">
        <f t="shared" si="0"/>
        <v>3</v>
      </c>
      <c r="N20" s="19"/>
      <c r="O20" s="48">
        <v>0</v>
      </c>
      <c r="P20" s="5"/>
      <c r="Q20" s="5">
        <f>0+0+0+0</f>
        <v>0</v>
      </c>
    </row>
    <row r="21" spans="3:17" x14ac:dyDescent="0.25">
      <c r="C21" s="3"/>
      <c r="E21" s="19"/>
      <c r="F21" s="19"/>
      <c r="G21" s="19"/>
      <c r="H21" s="19"/>
      <c r="I21" s="19"/>
      <c r="J21" s="19"/>
      <c r="K21" s="19"/>
      <c r="M21" s="19"/>
      <c r="N21" s="19"/>
      <c r="O21" s="48"/>
      <c r="P21" s="5"/>
      <c r="Q21" s="5"/>
    </row>
    <row r="22" spans="3:17" x14ac:dyDescent="0.25">
      <c r="C22" s="3"/>
      <c r="E22" s="19"/>
      <c r="F22" s="19"/>
      <c r="G22" s="19"/>
      <c r="H22" s="19"/>
      <c r="I22" s="19"/>
      <c r="J22" s="19"/>
      <c r="K22" s="19"/>
      <c r="M22" s="19"/>
      <c r="N22" s="19"/>
      <c r="O22" s="48"/>
      <c r="P22" s="5"/>
      <c r="Q22" s="5"/>
    </row>
    <row r="23" spans="3:17" x14ac:dyDescent="0.25">
      <c r="C23" s="3"/>
      <c r="E23" s="19"/>
      <c r="F23" s="19"/>
      <c r="G23" s="19"/>
      <c r="H23" s="19"/>
      <c r="I23" s="19"/>
      <c r="J23" s="19"/>
      <c r="K23" s="19"/>
      <c r="M23" s="19"/>
      <c r="N23" s="19"/>
      <c r="O23" s="49"/>
    </row>
    <row r="24" spans="3:17" x14ac:dyDescent="0.25">
      <c r="C24" s="3"/>
      <c r="E24" s="19"/>
      <c r="F24" s="19"/>
      <c r="G24" s="19"/>
      <c r="H24" s="19"/>
      <c r="I24" s="19"/>
      <c r="J24" s="19"/>
      <c r="K24" s="19"/>
      <c r="M24" s="19"/>
      <c r="N24" s="19"/>
      <c r="O24" s="49"/>
    </row>
    <row r="25" spans="3:17" x14ac:dyDescent="0.25">
      <c r="C25" s="3"/>
      <c r="E25" s="19"/>
      <c r="F25" s="19"/>
      <c r="G25" s="19"/>
      <c r="H25" s="19"/>
      <c r="I25" s="19"/>
      <c r="J25" s="19"/>
      <c r="K25" s="19"/>
      <c r="M25" s="19"/>
      <c r="N25" s="19"/>
      <c r="O25" s="49"/>
    </row>
    <row r="26" spans="3:17" x14ac:dyDescent="0.25">
      <c r="C26" s="3"/>
      <c r="E26" s="19"/>
      <c r="F26" s="19"/>
      <c r="G26" s="19"/>
      <c r="H26" s="19"/>
      <c r="I26" s="19"/>
      <c r="J26" s="19"/>
      <c r="K26" s="19"/>
      <c r="M26" s="19"/>
      <c r="N26" s="19"/>
      <c r="O26" s="49"/>
    </row>
    <row r="27" spans="3:17" x14ac:dyDescent="0.25">
      <c r="C27" s="3"/>
      <c r="E27" s="19"/>
      <c r="F27" s="19"/>
      <c r="G27" s="19"/>
      <c r="H27" s="19"/>
      <c r="I27" s="19"/>
      <c r="J27" s="19"/>
      <c r="K27" s="19"/>
      <c r="M27" s="19"/>
      <c r="N27" s="19"/>
      <c r="O27" s="49"/>
    </row>
    <row r="28" spans="3:17" x14ac:dyDescent="0.25">
      <c r="C28" s="3"/>
      <c r="E28" s="19"/>
      <c r="F28" s="19"/>
      <c r="G28" s="19"/>
      <c r="H28" s="19"/>
      <c r="I28" s="19"/>
      <c r="J28" s="19"/>
      <c r="K28" s="19"/>
      <c r="M28" s="19"/>
      <c r="N28" s="19"/>
      <c r="O28" s="49"/>
    </row>
    <row r="29" spans="3:17" x14ac:dyDescent="0.25">
      <c r="E29" s="19"/>
      <c r="F29" s="19"/>
      <c r="G29" s="19"/>
      <c r="H29" s="19"/>
      <c r="I29" s="19"/>
      <c r="J29" s="19"/>
      <c r="K29" s="19"/>
      <c r="M29" s="19"/>
      <c r="N29" s="19"/>
      <c r="O29" s="49"/>
    </row>
    <row r="30" spans="3:17" x14ac:dyDescent="0.25">
      <c r="C30" s="3"/>
      <c r="E30" s="19"/>
      <c r="F30" s="19"/>
      <c r="G30" s="19"/>
      <c r="H30" s="19"/>
      <c r="I30" s="19"/>
      <c r="J30" s="19"/>
      <c r="K30" s="19"/>
      <c r="M30" s="19"/>
      <c r="N30" s="19"/>
      <c r="O30" s="49"/>
    </row>
    <row r="31" spans="3:17" x14ac:dyDescent="0.25">
      <c r="C31" s="3"/>
      <c r="E31" s="19"/>
      <c r="F31" s="19"/>
      <c r="G31" s="19"/>
      <c r="H31" s="19"/>
      <c r="I31" s="19"/>
      <c r="J31" s="19"/>
      <c r="K31" s="19"/>
      <c r="M31" s="19"/>
      <c r="N31" s="19"/>
      <c r="O31" s="49"/>
    </row>
    <row r="32" spans="3:17" x14ac:dyDescent="0.25">
      <c r="C32" s="3"/>
      <c r="E32" s="19"/>
      <c r="F32" s="19"/>
      <c r="G32" s="19"/>
      <c r="H32" s="19"/>
      <c r="I32" s="19"/>
      <c r="J32" s="19"/>
      <c r="K32" s="19"/>
      <c r="M32" s="19"/>
      <c r="N32" s="19"/>
      <c r="O32" s="49"/>
    </row>
    <row r="33" spans="3:15" x14ac:dyDescent="0.25">
      <c r="C33" s="3"/>
      <c r="E33" s="19"/>
      <c r="F33" s="19"/>
      <c r="G33" s="19"/>
      <c r="H33" s="19"/>
      <c r="I33" s="19"/>
      <c r="J33" s="19"/>
      <c r="K33" s="19"/>
      <c r="M33" s="19"/>
      <c r="N33" s="19"/>
      <c r="O33" s="49"/>
    </row>
    <row r="34" spans="3:15" x14ac:dyDescent="0.25">
      <c r="C34" s="3"/>
      <c r="E34" s="19"/>
      <c r="F34" s="19"/>
      <c r="G34" s="19"/>
      <c r="H34" s="19"/>
      <c r="I34" s="19"/>
      <c r="J34" s="19"/>
      <c r="K34" s="19"/>
      <c r="M34" s="19"/>
      <c r="N34" s="19"/>
      <c r="O34" s="49"/>
    </row>
    <row r="35" spans="3:15" x14ac:dyDescent="0.25">
      <c r="C35" s="3"/>
      <c r="E35" s="19"/>
      <c r="F35" s="19"/>
      <c r="G35" s="19"/>
      <c r="H35" s="19"/>
      <c r="I35" s="19"/>
      <c r="J35" s="19"/>
      <c r="K35" s="19"/>
      <c r="M35" s="19"/>
      <c r="N35" s="19"/>
      <c r="O35" s="49"/>
    </row>
    <row r="36" spans="3:15" x14ac:dyDescent="0.25">
      <c r="C36" s="3"/>
      <c r="E36" s="19"/>
      <c r="F36" s="19"/>
      <c r="G36" s="19"/>
      <c r="H36" s="19"/>
      <c r="I36" s="19"/>
      <c r="J36" s="19"/>
      <c r="K36" s="19"/>
      <c r="M36" s="19"/>
      <c r="N36" s="19"/>
      <c r="O36" s="49"/>
    </row>
    <row r="37" spans="3:15" x14ac:dyDescent="0.25">
      <c r="E37" s="19"/>
      <c r="F37" s="19"/>
      <c r="G37" s="19"/>
      <c r="H37" s="19"/>
      <c r="I37" s="19"/>
      <c r="J37" s="19"/>
      <c r="K37" s="19"/>
      <c r="M37" s="19"/>
      <c r="N37" s="19"/>
      <c r="O37" s="49"/>
    </row>
    <row r="38" spans="3:15" x14ac:dyDescent="0.25">
      <c r="E38" s="19"/>
      <c r="F38" s="19"/>
      <c r="G38" s="19"/>
      <c r="H38" s="19"/>
      <c r="I38" s="19"/>
      <c r="J38" s="19"/>
      <c r="K38" s="19"/>
      <c r="M38" s="19"/>
      <c r="N38" s="19"/>
      <c r="O38" s="49"/>
    </row>
    <row r="39" spans="3:15" x14ac:dyDescent="0.25">
      <c r="E39" s="19"/>
      <c r="F39" s="19"/>
      <c r="G39" s="19"/>
      <c r="H39" s="19"/>
      <c r="I39" s="19"/>
      <c r="J39" s="19"/>
      <c r="K39" s="19"/>
      <c r="M39" s="19"/>
      <c r="N39" s="19"/>
      <c r="O39" s="49"/>
    </row>
    <row r="40" spans="3:15" x14ac:dyDescent="0.25">
      <c r="E40" s="19"/>
      <c r="F40" s="19"/>
      <c r="G40" s="19"/>
      <c r="H40" s="19"/>
      <c r="I40" s="19"/>
      <c r="J40" s="19"/>
      <c r="K40" s="19"/>
      <c r="M40" s="19"/>
      <c r="N40" s="19"/>
      <c r="O40" s="49"/>
    </row>
    <row r="41" spans="3:15" x14ac:dyDescent="0.25">
      <c r="E41" s="19"/>
      <c r="F41" s="19"/>
      <c r="G41" s="19"/>
      <c r="H41" s="19"/>
      <c r="I41" s="19"/>
      <c r="J41" s="19"/>
      <c r="K41" s="19"/>
      <c r="M41" s="19"/>
      <c r="N41" s="19"/>
      <c r="O41" s="49"/>
    </row>
    <row r="42" spans="3:15" x14ac:dyDescent="0.25">
      <c r="E42" s="19"/>
      <c r="F42" s="19"/>
      <c r="G42" s="19"/>
      <c r="H42" s="19"/>
      <c r="I42" s="19"/>
      <c r="J42" s="19"/>
      <c r="K42" s="19"/>
      <c r="M42" s="19"/>
      <c r="N42" s="19"/>
      <c r="O42" s="49"/>
    </row>
    <row r="43" spans="3:15" x14ac:dyDescent="0.25">
      <c r="E43" s="19"/>
      <c r="F43" s="19"/>
      <c r="G43" s="19"/>
      <c r="H43" s="19"/>
      <c r="I43" s="19"/>
      <c r="J43" s="19"/>
      <c r="K43" s="19"/>
      <c r="M43" s="19"/>
      <c r="N43" s="19"/>
      <c r="O43" s="49"/>
    </row>
    <row r="44" spans="3:15" x14ac:dyDescent="0.25">
      <c r="E44" s="19"/>
      <c r="F44" s="19"/>
      <c r="G44" s="19"/>
      <c r="H44" s="19"/>
      <c r="I44" s="19"/>
      <c r="J44" s="19"/>
      <c r="K44" s="19"/>
      <c r="M44" s="19"/>
      <c r="N44" s="19"/>
      <c r="O44" s="49"/>
    </row>
    <row r="45" spans="3:15" x14ac:dyDescent="0.25">
      <c r="E45" s="19"/>
      <c r="F45" s="19"/>
      <c r="G45" s="19"/>
      <c r="H45" s="19"/>
      <c r="I45" s="19"/>
      <c r="J45" s="19"/>
      <c r="K45" s="19"/>
      <c r="M45" s="19"/>
      <c r="N45" s="19"/>
      <c r="O45" s="49"/>
    </row>
    <row r="46" spans="3:15" x14ac:dyDescent="0.25">
      <c r="E46" s="19"/>
      <c r="F46" s="19"/>
      <c r="G46" s="19"/>
      <c r="H46" s="19"/>
      <c r="I46" s="19"/>
      <c r="J46" s="19"/>
      <c r="K46" s="19"/>
      <c r="M46" s="19"/>
      <c r="N46" s="19"/>
      <c r="O46" s="49"/>
    </row>
    <row r="47" spans="3:15" x14ac:dyDescent="0.25">
      <c r="E47" s="19"/>
      <c r="F47" s="19"/>
      <c r="G47" s="19"/>
      <c r="H47" s="19"/>
      <c r="I47" s="19"/>
      <c r="J47" s="19"/>
      <c r="K47" s="19"/>
      <c r="M47" s="19"/>
      <c r="N47" s="19"/>
      <c r="O47" s="49"/>
    </row>
    <row r="48" spans="3:15" x14ac:dyDescent="0.25">
      <c r="E48" s="19"/>
      <c r="F48" s="19"/>
      <c r="G48" s="19"/>
      <c r="H48" s="19"/>
      <c r="I48" s="19"/>
      <c r="J48" s="19"/>
      <c r="K48" s="19"/>
    </row>
    <row r="49" spans="5:11" x14ac:dyDescent="0.25">
      <c r="E49" s="19"/>
      <c r="F49" s="19"/>
      <c r="G49" s="19"/>
      <c r="H49" s="19"/>
      <c r="I49" s="19"/>
      <c r="J49" s="19"/>
      <c r="K49" s="19"/>
    </row>
    <row r="50" spans="5:11" x14ac:dyDescent="0.25">
      <c r="E50" s="19"/>
      <c r="F50" s="19"/>
      <c r="G50" s="19"/>
      <c r="H50" s="19"/>
      <c r="I50" s="19"/>
      <c r="J50" s="19"/>
      <c r="K50" s="19"/>
    </row>
    <row r="51" spans="5:11" x14ac:dyDescent="0.25">
      <c r="E51" s="19"/>
      <c r="F51" s="19"/>
      <c r="G51" s="19"/>
      <c r="H51" s="19"/>
      <c r="I51" s="19"/>
      <c r="J51" s="19"/>
      <c r="K51" s="19"/>
    </row>
    <row r="52" spans="5:11" x14ac:dyDescent="0.25">
      <c r="E52" s="19"/>
      <c r="F52" s="19"/>
      <c r="G52" s="19"/>
      <c r="H52" s="19"/>
      <c r="I52" s="19"/>
      <c r="J52" s="19"/>
      <c r="K52" s="19"/>
    </row>
    <row r="53" spans="5:11" x14ac:dyDescent="0.25">
      <c r="E53" s="19"/>
      <c r="F53" s="19"/>
      <c r="G53" s="19"/>
      <c r="H53" s="19"/>
      <c r="I53" s="19"/>
      <c r="J53" s="19"/>
      <c r="K53" s="19"/>
    </row>
  </sheetData>
  <sortState ref="C3:M19">
    <sortCondition descending="1" ref="M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3"/>
  <sheetViews>
    <sheetView workbookViewId="0">
      <selection activeCell="D29" sqref="D29"/>
    </sheetView>
  </sheetViews>
  <sheetFormatPr defaultRowHeight="15" x14ac:dyDescent="0.25"/>
  <sheetData>
    <row r="3" spans="1:14" ht="219.75" customHeight="1" x14ac:dyDescent="0.25">
      <c r="A3" s="89" t="s">
        <v>161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</row>
    <row r="5" spans="1:14" x14ac:dyDescent="0.25">
      <c r="A5" s="53" t="s">
        <v>245</v>
      </c>
      <c r="B5" s="50"/>
    </row>
    <row r="6" spans="1:14" x14ac:dyDescent="0.25">
      <c r="A6" t="s">
        <v>243</v>
      </c>
    </row>
    <row r="7" spans="1:14" x14ac:dyDescent="0.25">
      <c r="A7" t="s">
        <v>244</v>
      </c>
    </row>
    <row r="9" spans="1:14" x14ac:dyDescent="0.25">
      <c r="A9" s="53" t="s">
        <v>255</v>
      </c>
      <c r="B9" s="50"/>
    </row>
    <row r="10" spans="1:14" x14ac:dyDescent="0.25">
      <c r="A10" s="52" t="s">
        <v>246</v>
      </c>
      <c r="B10" s="51"/>
    </row>
    <row r="11" spans="1:14" x14ac:dyDescent="0.25">
      <c r="A11" s="52"/>
      <c r="B11" s="51"/>
    </row>
    <row r="12" spans="1:14" x14ac:dyDescent="0.25">
      <c r="A12" s="52" t="s">
        <v>247</v>
      </c>
      <c r="B12" s="51"/>
    </row>
    <row r="13" spans="1:14" x14ac:dyDescent="0.25">
      <c r="A13" s="52" t="s">
        <v>248</v>
      </c>
      <c r="B13" s="51"/>
    </row>
    <row r="14" spans="1:14" x14ac:dyDescent="0.25">
      <c r="A14" t="s">
        <v>250</v>
      </c>
      <c r="B14" s="51"/>
    </row>
    <row r="15" spans="1:14" x14ac:dyDescent="0.25">
      <c r="A15" s="52"/>
      <c r="B15" s="51"/>
    </row>
    <row r="16" spans="1:14" x14ac:dyDescent="0.25">
      <c r="A16" s="52" t="s">
        <v>249</v>
      </c>
      <c r="B16" s="51"/>
    </row>
    <row r="17" spans="1:2" x14ac:dyDescent="0.25">
      <c r="A17" s="52" t="s">
        <v>251</v>
      </c>
      <c r="B17" s="51"/>
    </row>
    <row r="19" spans="1:2" x14ac:dyDescent="0.25">
      <c r="A19" t="s">
        <v>254</v>
      </c>
    </row>
    <row r="21" spans="1:2" x14ac:dyDescent="0.25">
      <c r="A21" t="s">
        <v>252</v>
      </c>
    </row>
    <row r="23" spans="1:2" x14ac:dyDescent="0.25">
      <c r="A23" t="s">
        <v>253</v>
      </c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2016-09-26T15:09:22Z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